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6\ODH\szenatus\január\technikai módosítás\leadni\honlapra\"/>
    </mc:Choice>
  </mc:AlternateContent>
  <xr:revisionPtr revIDLastSave="0" documentId="13_ncr:1_{0D92D0F7-DEE4-42AB-8294-9EC518166A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... - nappali" sheetId="7" r:id="rId1"/>
    <sheet name="... - levelező" sheetId="8" r:id="rId2"/>
  </sheets>
  <definedNames>
    <definedName name="_1A83.2_1" localSheetId="1">#REF!</definedName>
    <definedName name="_1A83.2_1">#REF!</definedName>
    <definedName name="_2A83.2_2" localSheetId="1">#REF!</definedName>
    <definedName name="_2A83.2_2">#REF!</definedName>
    <definedName name="_3A83.2_3" localSheetId="1">#REF!</definedName>
    <definedName name="_3A83.2_3">#REF!</definedName>
    <definedName name="_4A83.2_4" localSheetId="1">#REF!</definedName>
    <definedName name="_4A83.2_4">#REF!</definedName>
    <definedName name="_xlnm._FilterDatabase" localSheetId="1" hidden="1">'... - levelező'!$AT$51:$AT$75</definedName>
    <definedName name="_xlnm._FilterDatabase" localSheetId="0" hidden="1">'... - nappali'!$AU$1:$AU$214</definedName>
    <definedName name="A83.2" localSheetId="1">#REF!</definedName>
    <definedName name="A83.2">#REF!</definedName>
    <definedName name="másol" localSheetId="1">#REF!</definedName>
    <definedName name="másol">#REF!</definedName>
    <definedName name="_xlnm.Print_Area" localSheetId="1">'... - levelező'!$A$1:$AS$94</definedName>
    <definedName name="_xlnm.Print_Area" localSheetId="0">'... - nappali'!$A$1:$AS$113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78" i="7" l="1"/>
  <c r="AQ79" i="7"/>
  <c r="AQ80" i="7"/>
  <c r="AQ81" i="7"/>
  <c r="AQ82" i="7"/>
  <c r="AQ83" i="7"/>
  <c r="AQ84" i="7"/>
  <c r="AQ85" i="7"/>
  <c r="AQ86" i="7"/>
  <c r="AQ87" i="7"/>
  <c r="AO86" i="7"/>
  <c r="AO87" i="7"/>
  <c r="AO88" i="7"/>
  <c r="AO77" i="7"/>
  <c r="AO78" i="7"/>
  <c r="AO79" i="7"/>
  <c r="AO80" i="7"/>
  <c r="AO81" i="7"/>
  <c r="AO82" i="7"/>
  <c r="AO83" i="7"/>
  <c r="AO84" i="7"/>
  <c r="AO85" i="7"/>
  <c r="AQ77" i="7"/>
  <c r="AO72" i="7"/>
  <c r="AO73" i="7"/>
  <c r="AQ69" i="8"/>
  <c r="AQ53" i="8" l="1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70" i="8"/>
  <c r="AQ71" i="8"/>
  <c r="AQ72" i="8"/>
  <c r="AQ73" i="8"/>
  <c r="AQ74" i="8"/>
  <c r="AQ75" i="8"/>
  <c r="O104" i="7" l="1"/>
  <c r="U104" i="7"/>
  <c r="AA104" i="7"/>
  <c r="I104" i="7"/>
  <c r="O85" i="8"/>
  <c r="U85" i="8"/>
  <c r="AA85" i="8"/>
  <c r="I85" i="8"/>
  <c r="O88" i="8"/>
  <c r="U88" i="8"/>
  <c r="AA88" i="8"/>
  <c r="I88" i="8"/>
  <c r="O107" i="7"/>
  <c r="U107" i="7"/>
  <c r="AA107" i="7"/>
  <c r="AG107" i="7"/>
  <c r="AM107" i="7"/>
  <c r="I107" i="7"/>
  <c r="AS85" i="8" l="1"/>
  <c r="AS88" i="8"/>
  <c r="AS104" i="7"/>
  <c r="AQ94" i="7"/>
  <c r="AQ93" i="7"/>
  <c r="AQ92" i="7"/>
  <c r="AQ91" i="7"/>
  <c r="AQ90" i="7" l="1"/>
  <c r="AO75" i="8"/>
  <c r="AO68" i="8"/>
  <c r="AO69" i="8"/>
  <c r="AO70" i="8"/>
  <c r="AQ73" i="7"/>
  <c r="AO66" i="7" l="1"/>
  <c r="AO67" i="7"/>
  <c r="AO68" i="7"/>
  <c r="AO69" i="7"/>
  <c r="AO70" i="7"/>
  <c r="AO71" i="7"/>
  <c r="AO74" i="7"/>
  <c r="AO75" i="7"/>
  <c r="AO76" i="7"/>
  <c r="AO89" i="7"/>
  <c r="AQ65" i="7"/>
  <c r="AQ66" i="7"/>
  <c r="AQ67" i="7"/>
  <c r="AQ68" i="7"/>
  <c r="AQ69" i="7"/>
  <c r="AQ70" i="7"/>
  <c r="AQ71" i="7"/>
  <c r="AQ72" i="7"/>
  <c r="AQ74" i="7"/>
  <c r="AQ75" i="7"/>
  <c r="AQ76" i="7"/>
  <c r="AQ88" i="7"/>
  <c r="AQ89" i="7"/>
  <c r="AO65" i="7"/>
  <c r="Y33" i="8" l="1"/>
  <c r="Y34" i="8"/>
  <c r="Y35" i="8"/>
  <c r="Y36" i="8"/>
  <c r="Y37" i="8"/>
  <c r="Y38" i="8"/>
  <c r="Y39" i="8"/>
  <c r="Y40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K19" i="8"/>
  <c r="K20" i="8"/>
  <c r="K21" i="8"/>
  <c r="K22" i="8"/>
  <c r="K23" i="8"/>
  <c r="K24" i="8"/>
  <c r="K25" i="8"/>
  <c r="K26" i="8"/>
  <c r="K27" i="8"/>
  <c r="K28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Y32" i="7"/>
  <c r="Y33" i="7"/>
  <c r="Y34" i="7"/>
  <c r="Y35" i="7"/>
  <c r="Y36" i="7"/>
  <c r="Y37" i="7"/>
  <c r="Y38" i="7"/>
  <c r="Y39" i="7"/>
  <c r="Y40" i="7"/>
  <c r="W32" i="7"/>
  <c r="W33" i="7"/>
  <c r="W34" i="7"/>
  <c r="W35" i="7"/>
  <c r="W36" i="7"/>
  <c r="W37" i="7"/>
  <c r="W38" i="7"/>
  <c r="W39" i="7"/>
  <c r="W40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AQ57" i="7" l="1"/>
  <c r="AO57" i="7"/>
  <c r="AO56" i="8"/>
  <c r="AO57" i="8"/>
  <c r="AO58" i="8"/>
  <c r="AO59" i="8"/>
  <c r="AO60" i="8"/>
  <c r="AO61" i="8"/>
  <c r="AO62" i="8"/>
  <c r="AO63" i="8"/>
  <c r="AO64" i="8"/>
  <c r="AO65" i="8"/>
  <c r="AO66" i="8"/>
  <c r="AO67" i="8"/>
  <c r="AQ58" i="7"/>
  <c r="AQ59" i="7"/>
  <c r="AQ60" i="7"/>
  <c r="AQ61" i="7"/>
  <c r="AQ62" i="7"/>
  <c r="AQ63" i="7"/>
  <c r="AQ64" i="7"/>
  <c r="AO58" i="7"/>
  <c r="AO59" i="7"/>
  <c r="AO60" i="7"/>
  <c r="AO61" i="7"/>
  <c r="AO62" i="7"/>
  <c r="AO63" i="7"/>
  <c r="AO64" i="7"/>
  <c r="AQ54" i="7" l="1"/>
  <c r="AQ55" i="7"/>
  <c r="AQ56" i="7"/>
  <c r="AO54" i="7"/>
  <c r="AO55" i="7"/>
  <c r="AO56" i="7"/>
  <c r="AO53" i="8"/>
  <c r="AO54" i="8"/>
  <c r="AO55" i="8"/>
  <c r="AQ53" i="7"/>
  <c r="AO52" i="8"/>
  <c r="AQ52" i="8"/>
  <c r="AO53" i="7"/>
  <c r="Y54" i="7"/>
  <c r="Y55" i="7"/>
  <c r="Y56" i="7"/>
  <c r="Y58" i="7"/>
  <c r="Y59" i="7"/>
  <c r="Y60" i="7"/>
  <c r="Y61" i="7"/>
  <c r="Y62" i="7"/>
  <c r="Y63" i="7"/>
  <c r="Y76" i="7"/>
  <c r="Y82" i="7"/>
  <c r="Y88" i="7"/>
  <c r="Y89" i="7"/>
  <c r="W54" i="7"/>
  <c r="W55" i="7"/>
  <c r="W56" i="7"/>
  <c r="W58" i="7"/>
  <c r="W59" i="7"/>
  <c r="W60" i="7"/>
  <c r="W61" i="7"/>
  <c r="W62" i="7"/>
  <c r="W63" i="7"/>
  <c r="W76" i="7"/>
  <c r="W82" i="7"/>
  <c r="W88" i="7"/>
  <c r="W89" i="7"/>
  <c r="AN37" i="7" l="1"/>
  <c r="AO37" i="7"/>
  <c r="AP37" i="7"/>
  <c r="AQ37" i="7"/>
  <c r="AR37" i="7"/>
  <c r="AS37" i="7"/>
  <c r="AN38" i="7"/>
  <c r="AO38" i="7"/>
  <c r="AP38" i="7"/>
  <c r="AQ38" i="7"/>
  <c r="AR38" i="7"/>
  <c r="AS38" i="7"/>
  <c r="AN39" i="7"/>
  <c r="AO39" i="7"/>
  <c r="AP39" i="7"/>
  <c r="AQ39" i="7"/>
  <c r="AR39" i="7"/>
  <c r="AS39" i="7"/>
  <c r="AN40" i="7"/>
  <c r="AO40" i="7"/>
  <c r="AP40" i="7"/>
  <c r="AQ40" i="7"/>
  <c r="AR40" i="7"/>
  <c r="AS40" i="7"/>
  <c r="AN38" i="8"/>
  <c r="AO38" i="8"/>
  <c r="AP38" i="8"/>
  <c r="AQ38" i="8"/>
  <c r="AR38" i="8"/>
  <c r="AS38" i="8"/>
  <c r="AN39" i="8"/>
  <c r="AO39" i="8"/>
  <c r="AP39" i="8"/>
  <c r="AQ39" i="8"/>
  <c r="AR39" i="8"/>
  <c r="AS39" i="8"/>
  <c r="AN40" i="8"/>
  <c r="AO40" i="8"/>
  <c r="AP40" i="8"/>
  <c r="AQ40" i="8"/>
  <c r="AR40" i="8"/>
  <c r="AS40" i="8"/>
  <c r="W36" i="8"/>
  <c r="W37" i="8"/>
  <c r="W38" i="8"/>
  <c r="W39" i="8"/>
  <c r="W40" i="8"/>
  <c r="W35" i="8"/>
  <c r="W34" i="8"/>
  <c r="K13" i="7" l="1"/>
  <c r="M13" i="7"/>
  <c r="Q13" i="7"/>
  <c r="S13" i="7"/>
  <c r="W13" i="7"/>
  <c r="Y13" i="7"/>
  <c r="AC13" i="7"/>
  <c r="AE13" i="7"/>
  <c r="AI13" i="7"/>
  <c r="AK13" i="7"/>
  <c r="AN13" i="7"/>
  <c r="AO13" i="7"/>
  <c r="AP13" i="7"/>
  <c r="AQ13" i="7"/>
  <c r="AR13" i="7"/>
  <c r="AS13" i="7"/>
  <c r="K14" i="7"/>
  <c r="M14" i="7"/>
  <c r="Q14" i="7"/>
  <c r="S14" i="7"/>
  <c r="W14" i="7"/>
  <c r="Y14" i="7"/>
  <c r="AC14" i="7"/>
  <c r="AE14" i="7"/>
  <c r="AI14" i="7"/>
  <c r="AK14" i="7"/>
  <c r="AN14" i="7"/>
  <c r="AO14" i="7"/>
  <c r="AP14" i="7"/>
  <c r="AQ14" i="7"/>
  <c r="AR14" i="7"/>
  <c r="AS14" i="7"/>
  <c r="K15" i="7"/>
  <c r="M15" i="7"/>
  <c r="Q15" i="7"/>
  <c r="S15" i="7"/>
  <c r="W15" i="7"/>
  <c r="Y15" i="7"/>
  <c r="AC15" i="7"/>
  <c r="AE15" i="7"/>
  <c r="AI15" i="7"/>
  <c r="AK15" i="7"/>
  <c r="AN15" i="7"/>
  <c r="AO15" i="7"/>
  <c r="AP15" i="7"/>
  <c r="AQ15" i="7"/>
  <c r="AR15" i="7"/>
  <c r="AS15" i="7"/>
  <c r="K16" i="7"/>
  <c r="M16" i="7"/>
  <c r="Q16" i="7"/>
  <c r="S16" i="7"/>
  <c r="W16" i="7"/>
  <c r="Y16" i="7"/>
  <c r="AC16" i="7"/>
  <c r="AE16" i="7"/>
  <c r="AI16" i="7"/>
  <c r="AK16" i="7"/>
  <c r="AN16" i="7"/>
  <c r="AO16" i="7"/>
  <c r="AP16" i="7"/>
  <c r="AQ16" i="7"/>
  <c r="AR16" i="7"/>
  <c r="AS16" i="7"/>
  <c r="K17" i="7"/>
  <c r="M17" i="7"/>
  <c r="Q17" i="7"/>
  <c r="S17" i="7"/>
  <c r="W17" i="7"/>
  <c r="Y17" i="7"/>
  <c r="AC17" i="7"/>
  <c r="AE17" i="7"/>
  <c r="AI17" i="7"/>
  <c r="AK17" i="7"/>
  <c r="AN17" i="7"/>
  <c r="AO17" i="7"/>
  <c r="AP17" i="7"/>
  <c r="AQ17" i="7"/>
  <c r="AR17" i="7"/>
  <c r="AS17" i="7"/>
  <c r="K18" i="7"/>
  <c r="Q18" i="7"/>
  <c r="S18" i="7"/>
  <c r="W18" i="7"/>
  <c r="Y18" i="7"/>
  <c r="AC18" i="7"/>
  <c r="AE18" i="7"/>
  <c r="AI18" i="7"/>
  <c r="AK18" i="7"/>
  <c r="AN18" i="7"/>
  <c r="AO18" i="7"/>
  <c r="AP18" i="7"/>
  <c r="AQ18" i="7"/>
  <c r="AR18" i="7"/>
  <c r="AS18" i="7"/>
  <c r="Q19" i="7"/>
  <c r="S19" i="7"/>
  <c r="W19" i="7"/>
  <c r="Y19" i="7"/>
  <c r="AC19" i="7"/>
  <c r="AE19" i="7"/>
  <c r="AI19" i="7"/>
  <c r="AK19" i="7"/>
  <c r="AN19" i="7"/>
  <c r="AO19" i="7"/>
  <c r="AP19" i="7"/>
  <c r="AQ19" i="7"/>
  <c r="AR19" i="7"/>
  <c r="AS19" i="7"/>
  <c r="Q20" i="7"/>
  <c r="S20" i="7"/>
  <c r="W20" i="7"/>
  <c r="Y20" i="7"/>
  <c r="AC20" i="7"/>
  <c r="AE20" i="7"/>
  <c r="AI20" i="7"/>
  <c r="AK20" i="7"/>
  <c r="AN20" i="7"/>
  <c r="AO20" i="7"/>
  <c r="AP20" i="7"/>
  <c r="AQ20" i="7"/>
  <c r="AR20" i="7"/>
  <c r="AS20" i="7"/>
  <c r="Q21" i="7"/>
  <c r="S21" i="7"/>
  <c r="W21" i="7"/>
  <c r="Y21" i="7"/>
  <c r="AC21" i="7"/>
  <c r="AE21" i="7"/>
  <c r="AI21" i="7"/>
  <c r="AK21" i="7"/>
  <c r="AN21" i="7"/>
  <c r="AO21" i="7"/>
  <c r="AP21" i="7"/>
  <c r="AQ21" i="7"/>
  <c r="AR21" i="7"/>
  <c r="AS21" i="7"/>
  <c r="Q22" i="7"/>
  <c r="S22" i="7"/>
  <c r="W22" i="7"/>
  <c r="Y22" i="7"/>
  <c r="AC22" i="7"/>
  <c r="AE22" i="7"/>
  <c r="AI22" i="7"/>
  <c r="AK22" i="7"/>
  <c r="AN22" i="7"/>
  <c r="AO22" i="7"/>
  <c r="AP22" i="7"/>
  <c r="AQ22" i="7"/>
  <c r="AR22" i="7"/>
  <c r="AS22" i="7"/>
  <c r="Q23" i="7"/>
  <c r="S23" i="7"/>
  <c r="W23" i="7"/>
  <c r="Y23" i="7"/>
  <c r="AC23" i="7"/>
  <c r="AE23" i="7"/>
  <c r="AI23" i="7"/>
  <c r="AK23" i="7"/>
  <c r="AN23" i="7"/>
  <c r="AO23" i="7"/>
  <c r="AP23" i="7"/>
  <c r="AQ23" i="7"/>
  <c r="AR23" i="7"/>
  <c r="AS23" i="7"/>
  <c r="Q24" i="7"/>
  <c r="S24" i="7"/>
  <c r="W24" i="7"/>
  <c r="Y24" i="7"/>
  <c r="AC24" i="7"/>
  <c r="AE24" i="7"/>
  <c r="AI24" i="7"/>
  <c r="AK24" i="7"/>
  <c r="AN24" i="7"/>
  <c r="AO24" i="7"/>
  <c r="AP24" i="7"/>
  <c r="AQ24" i="7"/>
  <c r="AR24" i="7"/>
  <c r="AS24" i="7"/>
  <c r="W25" i="7"/>
  <c r="Y25" i="7"/>
  <c r="AC25" i="7"/>
  <c r="AE25" i="7"/>
  <c r="AI25" i="7"/>
  <c r="AK25" i="7"/>
  <c r="AN25" i="7"/>
  <c r="AO25" i="7"/>
  <c r="AP25" i="7"/>
  <c r="AQ25" i="7"/>
  <c r="AR25" i="7"/>
  <c r="AS25" i="7"/>
  <c r="W26" i="7"/>
  <c r="Y26" i="7"/>
  <c r="AC26" i="7"/>
  <c r="AE26" i="7"/>
  <c r="AI26" i="7"/>
  <c r="AK26" i="7"/>
  <c r="AN26" i="7"/>
  <c r="AO26" i="7"/>
  <c r="AP26" i="7"/>
  <c r="AQ26" i="7"/>
  <c r="AR26" i="7"/>
  <c r="AS26" i="7"/>
  <c r="W27" i="7"/>
  <c r="Y27" i="7"/>
  <c r="AC27" i="7"/>
  <c r="AE27" i="7"/>
  <c r="AI27" i="7"/>
  <c r="AK27" i="7"/>
  <c r="AN27" i="7"/>
  <c r="AO27" i="7"/>
  <c r="AP27" i="7"/>
  <c r="AQ27" i="7"/>
  <c r="AR27" i="7"/>
  <c r="AS27" i="7"/>
  <c r="W28" i="7"/>
  <c r="Y28" i="7"/>
  <c r="AC28" i="7"/>
  <c r="AE28" i="7"/>
  <c r="AI28" i="7"/>
  <c r="AK28" i="7"/>
  <c r="AN28" i="7"/>
  <c r="AO28" i="7"/>
  <c r="AP28" i="7"/>
  <c r="AQ28" i="7"/>
  <c r="AR28" i="7"/>
  <c r="AS28" i="7"/>
  <c r="W29" i="7"/>
  <c r="Y29" i="7"/>
  <c r="AC29" i="7"/>
  <c r="AE29" i="7"/>
  <c r="AI29" i="7"/>
  <c r="AK29" i="7"/>
  <c r="AN29" i="7"/>
  <c r="AO29" i="7"/>
  <c r="AP29" i="7"/>
  <c r="AQ29" i="7"/>
  <c r="AR29" i="7"/>
  <c r="AS29" i="7"/>
  <c r="W30" i="7"/>
  <c r="Y30" i="7"/>
  <c r="AC30" i="7"/>
  <c r="AE30" i="7"/>
  <c r="AI30" i="7"/>
  <c r="AK30" i="7"/>
  <c r="AN30" i="7"/>
  <c r="AO30" i="7"/>
  <c r="AP30" i="7"/>
  <c r="AQ30" i="7"/>
  <c r="AR30" i="7"/>
  <c r="AS30" i="7"/>
  <c r="W31" i="7"/>
  <c r="Y31" i="7"/>
  <c r="AC31" i="7"/>
  <c r="AE31" i="7"/>
  <c r="AI31" i="7"/>
  <c r="AK31" i="7"/>
  <c r="AN31" i="7"/>
  <c r="AO31" i="7"/>
  <c r="AP31" i="7"/>
  <c r="AQ31" i="7"/>
  <c r="AR31" i="7"/>
  <c r="AS31" i="7"/>
  <c r="AC32" i="7"/>
  <c r="AE32" i="7"/>
  <c r="AI32" i="7"/>
  <c r="AK32" i="7"/>
  <c r="AN32" i="7"/>
  <c r="AO32" i="7"/>
  <c r="AP32" i="7"/>
  <c r="AQ32" i="7"/>
  <c r="AR32" i="7"/>
  <c r="AS32" i="7"/>
  <c r="K13" i="8"/>
  <c r="M13" i="8"/>
  <c r="Q13" i="8"/>
  <c r="S13" i="8"/>
  <c r="W13" i="8"/>
  <c r="Y13" i="8"/>
  <c r="AC13" i="8"/>
  <c r="AE13" i="8"/>
  <c r="AI13" i="8"/>
  <c r="AK13" i="8"/>
  <c r="AN13" i="8"/>
  <c r="AO13" i="8"/>
  <c r="AP13" i="8"/>
  <c r="AQ13" i="8"/>
  <c r="AR13" i="8"/>
  <c r="AS13" i="8"/>
  <c r="K14" i="8"/>
  <c r="M14" i="8"/>
  <c r="Q14" i="8"/>
  <c r="S14" i="8"/>
  <c r="W14" i="8"/>
  <c r="Y14" i="8"/>
  <c r="AC14" i="8"/>
  <c r="AE14" i="8"/>
  <c r="AI14" i="8"/>
  <c r="AK14" i="8"/>
  <c r="AN14" i="8"/>
  <c r="AO14" i="8"/>
  <c r="AP14" i="8"/>
  <c r="AQ14" i="8"/>
  <c r="AR14" i="8"/>
  <c r="AS14" i="8"/>
  <c r="K15" i="8"/>
  <c r="M15" i="8"/>
  <c r="Q15" i="8"/>
  <c r="S15" i="8"/>
  <c r="W15" i="8"/>
  <c r="Y15" i="8"/>
  <c r="AC15" i="8"/>
  <c r="AE15" i="8"/>
  <c r="AI15" i="8"/>
  <c r="AK15" i="8"/>
  <c r="AN15" i="8"/>
  <c r="AO15" i="8"/>
  <c r="AP15" i="8"/>
  <c r="AQ15" i="8"/>
  <c r="AR15" i="8"/>
  <c r="AS15" i="8"/>
  <c r="K16" i="8"/>
  <c r="M16" i="8"/>
  <c r="Q16" i="8"/>
  <c r="S16" i="8"/>
  <c r="W16" i="8"/>
  <c r="Y16" i="8"/>
  <c r="AC16" i="8"/>
  <c r="AE16" i="8"/>
  <c r="AI16" i="8"/>
  <c r="AK16" i="8"/>
  <c r="AN16" i="8"/>
  <c r="AO16" i="8"/>
  <c r="AP16" i="8"/>
  <c r="AQ16" i="8"/>
  <c r="AR16" i="8"/>
  <c r="AS16" i="8"/>
  <c r="K17" i="8"/>
  <c r="M17" i="8"/>
  <c r="Q17" i="8"/>
  <c r="S17" i="8"/>
  <c r="W17" i="8"/>
  <c r="Y17" i="8"/>
  <c r="AC17" i="8"/>
  <c r="AE17" i="8"/>
  <c r="AI17" i="8"/>
  <c r="AK17" i="8"/>
  <c r="AN17" i="8"/>
  <c r="AO17" i="8"/>
  <c r="AP17" i="8"/>
  <c r="AQ17" i="8"/>
  <c r="AR17" i="8"/>
  <c r="AS17" i="8"/>
  <c r="K18" i="8"/>
  <c r="M18" i="8"/>
  <c r="Q18" i="8"/>
  <c r="S18" i="8"/>
  <c r="W18" i="8"/>
  <c r="Y18" i="8"/>
  <c r="AC18" i="8"/>
  <c r="AE18" i="8"/>
  <c r="AI18" i="8"/>
  <c r="AK18" i="8"/>
  <c r="AN18" i="8"/>
  <c r="AO18" i="8"/>
  <c r="AP18" i="8"/>
  <c r="AQ18" i="8"/>
  <c r="AR18" i="8"/>
  <c r="AS18" i="8"/>
  <c r="Q19" i="8"/>
  <c r="S19" i="8"/>
  <c r="W19" i="8"/>
  <c r="Y19" i="8"/>
  <c r="AC19" i="8"/>
  <c r="AE19" i="8"/>
  <c r="AI19" i="8"/>
  <c r="AK19" i="8"/>
  <c r="AN19" i="8"/>
  <c r="AO19" i="8"/>
  <c r="AP19" i="8"/>
  <c r="AQ19" i="8"/>
  <c r="AR19" i="8"/>
  <c r="AS19" i="8"/>
  <c r="Q20" i="8"/>
  <c r="S20" i="8"/>
  <c r="W20" i="8"/>
  <c r="Y20" i="8"/>
  <c r="AC20" i="8"/>
  <c r="AE20" i="8"/>
  <c r="AI20" i="8"/>
  <c r="AK20" i="8"/>
  <c r="AN20" i="8"/>
  <c r="AO20" i="8"/>
  <c r="AP20" i="8"/>
  <c r="AQ20" i="8"/>
  <c r="AR20" i="8"/>
  <c r="AS20" i="8"/>
  <c r="Q21" i="8"/>
  <c r="S21" i="8"/>
  <c r="W21" i="8"/>
  <c r="Y21" i="8"/>
  <c r="AC21" i="8"/>
  <c r="AE21" i="8"/>
  <c r="AI21" i="8"/>
  <c r="AK21" i="8"/>
  <c r="AN21" i="8"/>
  <c r="AO21" i="8"/>
  <c r="AP21" i="8"/>
  <c r="AQ21" i="8"/>
  <c r="AR21" i="8"/>
  <c r="AS21" i="8"/>
  <c r="Q22" i="8"/>
  <c r="S22" i="8"/>
  <c r="W22" i="8"/>
  <c r="Y22" i="8"/>
  <c r="AC22" i="8"/>
  <c r="AE22" i="8"/>
  <c r="AI22" i="8"/>
  <c r="AK22" i="8"/>
  <c r="AN22" i="8"/>
  <c r="AO22" i="8"/>
  <c r="AP22" i="8"/>
  <c r="AQ22" i="8"/>
  <c r="AR22" i="8"/>
  <c r="AS22" i="8"/>
  <c r="Q23" i="8"/>
  <c r="S23" i="8"/>
  <c r="W23" i="8"/>
  <c r="Y23" i="8"/>
  <c r="AC23" i="8"/>
  <c r="AE23" i="8"/>
  <c r="AI23" i="8"/>
  <c r="AK23" i="8"/>
  <c r="AN23" i="8"/>
  <c r="AO23" i="8"/>
  <c r="AP23" i="8"/>
  <c r="AQ23" i="8"/>
  <c r="AR23" i="8"/>
  <c r="AS23" i="8"/>
  <c r="Q24" i="8"/>
  <c r="S24" i="8"/>
  <c r="W24" i="8"/>
  <c r="Y24" i="8"/>
  <c r="AC24" i="8"/>
  <c r="AE24" i="8"/>
  <c r="AI24" i="8"/>
  <c r="AK24" i="8"/>
  <c r="AN24" i="8"/>
  <c r="AO24" i="8"/>
  <c r="AP24" i="8"/>
  <c r="AQ24" i="8"/>
  <c r="AR24" i="8"/>
  <c r="AS24" i="8"/>
  <c r="Q25" i="8"/>
  <c r="S25" i="8"/>
  <c r="W25" i="8"/>
  <c r="Y25" i="8"/>
  <c r="AC25" i="8"/>
  <c r="AE25" i="8"/>
  <c r="AI25" i="8"/>
  <c r="AK25" i="8"/>
  <c r="AN25" i="8"/>
  <c r="AO25" i="8"/>
  <c r="AP25" i="8"/>
  <c r="AQ25" i="8"/>
  <c r="AR25" i="8"/>
  <c r="AS25" i="8"/>
  <c r="Q26" i="8"/>
  <c r="W26" i="8"/>
  <c r="Y26" i="8"/>
  <c r="AC26" i="8"/>
  <c r="AE26" i="8"/>
  <c r="AI26" i="8"/>
  <c r="AK26" i="8"/>
  <c r="AN26" i="8"/>
  <c r="AO26" i="8"/>
  <c r="AP26" i="8"/>
  <c r="AQ26" i="8"/>
  <c r="AR26" i="8"/>
  <c r="AS26" i="8"/>
  <c r="Q27" i="8"/>
  <c r="W27" i="8"/>
  <c r="Y27" i="8"/>
  <c r="AC27" i="8"/>
  <c r="AE27" i="8"/>
  <c r="AI27" i="8"/>
  <c r="AK27" i="8"/>
  <c r="AN27" i="8"/>
  <c r="AO27" i="8"/>
  <c r="AP27" i="8"/>
  <c r="AQ27" i="8"/>
  <c r="AR27" i="8"/>
  <c r="AS27" i="8"/>
  <c r="Q28" i="8"/>
  <c r="W28" i="8"/>
  <c r="Y28" i="8"/>
  <c r="AC28" i="8"/>
  <c r="AE28" i="8"/>
  <c r="AI28" i="8"/>
  <c r="AK28" i="8"/>
  <c r="AN28" i="8"/>
  <c r="AO28" i="8"/>
  <c r="AP28" i="8"/>
  <c r="AQ28" i="8"/>
  <c r="AR28" i="8"/>
  <c r="AS28" i="8"/>
  <c r="K30" i="8"/>
  <c r="Q30" i="8"/>
  <c r="W30" i="8"/>
  <c r="Y30" i="8"/>
  <c r="AC30" i="8"/>
  <c r="AE30" i="8"/>
  <c r="AI30" i="8"/>
  <c r="AK30" i="8"/>
  <c r="AN30" i="8"/>
  <c r="AO30" i="8"/>
  <c r="AP30" i="8"/>
  <c r="AQ30" i="8"/>
  <c r="AR30" i="8"/>
  <c r="AS30" i="8"/>
  <c r="M68" i="8"/>
  <c r="M67" i="8"/>
  <c r="AK66" i="8"/>
  <c r="AI66" i="8"/>
  <c r="AE66" i="8"/>
  <c r="AC66" i="8"/>
  <c r="Y66" i="8"/>
  <c r="W66" i="8"/>
  <c r="S66" i="8"/>
  <c r="Q66" i="8"/>
  <c r="M66" i="8"/>
  <c r="K66" i="8"/>
  <c r="AK65" i="8"/>
  <c r="AI65" i="8"/>
  <c r="AE65" i="8"/>
  <c r="AC65" i="8"/>
  <c r="Y65" i="8"/>
  <c r="W65" i="8"/>
  <c r="S65" i="8"/>
  <c r="Q65" i="8"/>
  <c r="M65" i="8"/>
  <c r="K65" i="8"/>
  <c r="AK64" i="8"/>
  <c r="AI64" i="8"/>
  <c r="AE64" i="8"/>
  <c r="AC64" i="8"/>
  <c r="Y64" i="8"/>
  <c r="W64" i="8"/>
  <c r="S64" i="8"/>
  <c r="Q64" i="8"/>
  <c r="M64" i="8"/>
  <c r="K64" i="8"/>
  <c r="AK63" i="8"/>
  <c r="AI63" i="8"/>
  <c r="AE63" i="8"/>
  <c r="AC63" i="8"/>
  <c r="Y63" i="8"/>
  <c r="W63" i="8"/>
  <c r="S63" i="8"/>
  <c r="Q63" i="8"/>
  <c r="M63" i="8"/>
  <c r="K63" i="8"/>
  <c r="G63" i="8"/>
  <c r="E63" i="8"/>
  <c r="AK62" i="8"/>
  <c r="AI62" i="8"/>
  <c r="AE62" i="8"/>
  <c r="AC62" i="8"/>
  <c r="Y62" i="8"/>
  <c r="W62" i="8"/>
  <c r="S62" i="8"/>
  <c r="Q62" i="8"/>
  <c r="M62" i="8"/>
  <c r="K62" i="8"/>
  <c r="G62" i="8"/>
  <c r="E62" i="8"/>
  <c r="AK61" i="8"/>
  <c r="AI61" i="8"/>
  <c r="AE61" i="8"/>
  <c r="AC61" i="8"/>
  <c r="Y61" i="8"/>
  <c r="W61" i="8"/>
  <c r="S61" i="8"/>
  <c r="Q61" i="8"/>
  <c r="M61" i="8"/>
  <c r="K61" i="8"/>
  <c r="G61" i="8"/>
  <c r="E61" i="8"/>
  <c r="AK52" i="8"/>
  <c r="AI52" i="8"/>
  <c r="AE52" i="8"/>
  <c r="AC52" i="8"/>
  <c r="Y52" i="8"/>
  <c r="W52" i="8"/>
  <c r="S52" i="8"/>
  <c r="Q52" i="8"/>
  <c r="M52" i="8"/>
  <c r="K52" i="8"/>
  <c r="G52" i="8"/>
  <c r="E52" i="8"/>
  <c r="AQ47" i="8"/>
  <c r="AQ48" i="8" s="1"/>
  <c r="AO47" i="8"/>
  <c r="AO48" i="8" s="1"/>
  <c r="AK47" i="8"/>
  <c r="AI47" i="8"/>
  <c r="AI48" i="8" s="1"/>
  <c r="AE47" i="8"/>
  <c r="AE48" i="8" s="1"/>
  <c r="AC47" i="8"/>
  <c r="AC48" i="8" s="1"/>
  <c r="W47" i="8"/>
  <c r="W48" i="8" s="1"/>
  <c r="S47" i="8"/>
  <c r="S48" i="8" s="1"/>
  <c r="Q47" i="8"/>
  <c r="Q48" i="8" s="1"/>
  <c r="M47" i="8"/>
  <c r="M48" i="8" s="1"/>
  <c r="K47" i="8"/>
  <c r="G47" i="8"/>
  <c r="G48" i="8" s="1"/>
  <c r="E47" i="8"/>
  <c r="E48" i="8" s="1"/>
  <c r="AK40" i="8"/>
  <c r="AI40" i="8"/>
  <c r="AE40" i="8"/>
  <c r="AC40" i="8"/>
  <c r="Q40" i="8"/>
  <c r="K40" i="8"/>
  <c r="AK39" i="8"/>
  <c r="AI39" i="8"/>
  <c r="AE39" i="8"/>
  <c r="AC39" i="8"/>
  <c r="K39" i="8"/>
  <c r="AK38" i="8"/>
  <c r="AI38" i="8"/>
  <c r="AE38" i="8"/>
  <c r="AC38" i="8"/>
  <c r="K38" i="8"/>
  <c r="AQ37" i="8"/>
  <c r="AO37" i="8"/>
  <c r="AK37" i="8"/>
  <c r="AI37" i="8"/>
  <c r="AE37" i="8"/>
  <c r="AC37" i="8"/>
  <c r="Q37" i="8"/>
  <c r="K37" i="8"/>
  <c r="AQ36" i="8"/>
  <c r="AO36" i="8"/>
  <c r="AK36" i="8"/>
  <c r="AI36" i="8"/>
  <c r="AE36" i="8"/>
  <c r="AC36" i="8"/>
  <c r="Q36" i="8"/>
  <c r="K36" i="8"/>
  <c r="AQ35" i="8"/>
  <c r="AO35" i="8"/>
  <c r="AK35" i="8"/>
  <c r="AI35" i="8"/>
  <c r="AE35" i="8"/>
  <c r="AC35" i="8"/>
  <c r="Q35" i="8"/>
  <c r="K35" i="8"/>
  <c r="AQ34" i="8"/>
  <c r="AO34" i="8"/>
  <c r="AQ33" i="8"/>
  <c r="AO33" i="8"/>
  <c r="AK33" i="8"/>
  <c r="AI33" i="8"/>
  <c r="AE33" i="8"/>
  <c r="AC33" i="8"/>
  <c r="W33" i="8"/>
  <c r="Q33" i="8"/>
  <c r="K33" i="8"/>
  <c r="AQ32" i="8"/>
  <c r="AO32" i="8"/>
  <c r="AK32" i="8"/>
  <c r="AI32" i="8"/>
  <c r="AE32" i="8"/>
  <c r="AC32" i="8"/>
  <c r="Y32" i="8"/>
  <c r="W32" i="8"/>
  <c r="Q32" i="8"/>
  <c r="K32" i="8"/>
  <c r="AQ31" i="8"/>
  <c r="AO31" i="8"/>
  <c r="AK31" i="8"/>
  <c r="AI31" i="8"/>
  <c r="AE31" i="8"/>
  <c r="AC31" i="8"/>
  <c r="Y31" i="8"/>
  <c r="W31" i="8"/>
  <c r="Q31" i="8"/>
  <c r="K31" i="8"/>
  <c r="AQ29" i="8"/>
  <c r="AO29" i="8"/>
  <c r="AK29" i="8"/>
  <c r="AI29" i="8"/>
  <c r="AE29" i="8"/>
  <c r="AC29" i="8"/>
  <c r="Y29" i="8"/>
  <c r="W29" i="8"/>
  <c r="Q29" i="8"/>
  <c r="K29" i="8"/>
  <c r="AQ12" i="8"/>
  <c r="AO12" i="8"/>
  <c r="AK12" i="8"/>
  <c r="AI12" i="8"/>
  <c r="AE12" i="8"/>
  <c r="AC12" i="8"/>
  <c r="Y12" i="8"/>
  <c r="W12" i="8"/>
  <c r="S12" i="8"/>
  <c r="Q12" i="8"/>
  <c r="M12" i="8"/>
  <c r="K12" i="8"/>
  <c r="AQ11" i="8"/>
  <c r="AO11" i="8"/>
  <c r="AK11" i="8"/>
  <c r="AI11" i="8"/>
  <c r="AE11" i="8"/>
  <c r="AC11" i="8"/>
  <c r="Y11" i="8"/>
  <c r="W11" i="8"/>
  <c r="S11" i="8"/>
  <c r="Q11" i="8"/>
  <c r="M11" i="8"/>
  <c r="K11" i="8"/>
  <c r="AQ10" i="8"/>
  <c r="AO10" i="8"/>
  <c r="AK10" i="8"/>
  <c r="AI10" i="8"/>
  <c r="AE10" i="8"/>
  <c r="AC10" i="8"/>
  <c r="Y10" i="8"/>
  <c r="W10" i="8"/>
  <c r="S10" i="8"/>
  <c r="Q10" i="8"/>
  <c r="M10" i="8"/>
  <c r="K10" i="8"/>
  <c r="G10" i="8"/>
  <c r="E10" i="8"/>
  <c r="AM93" i="8"/>
  <c r="AG93" i="8"/>
  <c r="AA93" i="8"/>
  <c r="U93" i="8"/>
  <c r="O93" i="8"/>
  <c r="I93" i="8"/>
  <c r="AM92" i="8"/>
  <c r="AG92" i="8"/>
  <c r="AA92" i="8"/>
  <c r="U92" i="8"/>
  <c r="O92" i="8"/>
  <c r="I92" i="8"/>
  <c r="AM91" i="8"/>
  <c r="AG91" i="8"/>
  <c r="AA91" i="8"/>
  <c r="U91" i="8"/>
  <c r="O91" i="8"/>
  <c r="I91" i="8"/>
  <c r="AM90" i="8"/>
  <c r="AG90" i="8"/>
  <c r="AA90" i="8"/>
  <c r="U90" i="8"/>
  <c r="O90" i="8"/>
  <c r="I90" i="8"/>
  <c r="AM89" i="8"/>
  <c r="AG89" i="8"/>
  <c r="AA89" i="8"/>
  <c r="U89" i="8"/>
  <c r="O89" i="8"/>
  <c r="I89" i="8"/>
  <c r="AM87" i="8"/>
  <c r="AG87" i="8"/>
  <c r="AA87" i="8"/>
  <c r="U87" i="8"/>
  <c r="O87" i="8"/>
  <c r="I87" i="8"/>
  <c r="AM86" i="8"/>
  <c r="AG86" i="8"/>
  <c r="AA86" i="8"/>
  <c r="U86" i="8"/>
  <c r="O86" i="8"/>
  <c r="I86" i="8"/>
  <c r="AM84" i="8"/>
  <c r="AG84" i="8"/>
  <c r="AA84" i="8"/>
  <c r="U84" i="8"/>
  <c r="O84" i="8"/>
  <c r="I84" i="8"/>
  <c r="AM83" i="8"/>
  <c r="AG83" i="8"/>
  <c r="AA83" i="8"/>
  <c r="U83" i="8"/>
  <c r="O83" i="8"/>
  <c r="I83" i="8"/>
  <c r="AM82" i="8"/>
  <c r="AG82" i="8"/>
  <c r="AA82" i="8"/>
  <c r="U82" i="8"/>
  <c r="O82" i="8"/>
  <c r="I82" i="8"/>
  <c r="AM81" i="8"/>
  <c r="AG81" i="8"/>
  <c r="AA81" i="8"/>
  <c r="U81" i="8"/>
  <c r="O81" i="8"/>
  <c r="I81" i="8"/>
  <c r="AM80" i="8"/>
  <c r="AG80" i="8"/>
  <c r="AA80" i="8"/>
  <c r="U80" i="8"/>
  <c r="O80" i="8"/>
  <c r="I80" i="8"/>
  <c r="AS48" i="8"/>
  <c r="AL48" i="8"/>
  <c r="AK48" i="8"/>
  <c r="AJ48" i="8"/>
  <c r="AH48" i="8"/>
  <c r="AF48" i="8"/>
  <c r="AD48" i="8"/>
  <c r="AB48" i="8"/>
  <c r="Z48" i="8"/>
  <c r="Y48" i="8"/>
  <c r="X48" i="8"/>
  <c r="V48" i="8"/>
  <c r="T48" i="8"/>
  <c r="R48" i="8"/>
  <c r="P48" i="8"/>
  <c r="N48" i="8"/>
  <c r="L48" i="8"/>
  <c r="K48" i="8"/>
  <c r="J48" i="8"/>
  <c r="H48" i="8"/>
  <c r="F48" i="8"/>
  <c r="D48" i="8"/>
  <c r="AR47" i="8"/>
  <c r="AR48" i="8" s="1"/>
  <c r="AP47" i="8"/>
  <c r="AP48" i="8" s="1"/>
  <c r="AN47" i="8"/>
  <c r="AN48" i="8" s="1"/>
  <c r="AS45" i="8"/>
  <c r="AQ45" i="8"/>
  <c r="AP45" i="8"/>
  <c r="AO45" i="8"/>
  <c r="AN45" i="8"/>
  <c r="AK45" i="8"/>
  <c r="AJ45" i="8"/>
  <c r="AI45" i="8"/>
  <c r="AH45" i="8"/>
  <c r="AE45" i="8"/>
  <c r="AD45" i="8"/>
  <c r="AC45" i="8"/>
  <c r="AB45" i="8"/>
  <c r="Y45" i="8"/>
  <c r="X45" i="8"/>
  <c r="W45" i="8"/>
  <c r="V45" i="8"/>
  <c r="S45" i="8"/>
  <c r="R45" i="8"/>
  <c r="Q45" i="8"/>
  <c r="P45" i="8"/>
  <c r="M45" i="8"/>
  <c r="L45" i="8"/>
  <c r="K45" i="8"/>
  <c r="J45" i="8"/>
  <c r="G45" i="8"/>
  <c r="F45" i="8"/>
  <c r="E45" i="8"/>
  <c r="D45" i="8"/>
  <c r="AL41" i="8"/>
  <c r="AJ41" i="8"/>
  <c r="AH41" i="8"/>
  <c r="AF41" i="8"/>
  <c r="AD41" i="8"/>
  <c r="AB41" i="8"/>
  <c r="Z41" i="8"/>
  <c r="X41" i="8"/>
  <c r="V41" i="8"/>
  <c r="T41" i="8"/>
  <c r="R41" i="8"/>
  <c r="P41" i="8"/>
  <c r="N41" i="8"/>
  <c r="L41" i="8"/>
  <c r="J41" i="8"/>
  <c r="H41" i="8"/>
  <c r="F41" i="8"/>
  <c r="D41" i="8"/>
  <c r="AS37" i="8"/>
  <c r="AR37" i="8"/>
  <c r="AP37" i="8"/>
  <c r="AN37" i="8"/>
  <c r="AS36" i="8"/>
  <c r="AR36" i="8"/>
  <c r="AP36" i="8"/>
  <c r="AN36" i="8"/>
  <c r="AS35" i="8"/>
  <c r="AR35" i="8"/>
  <c r="AP35" i="8"/>
  <c r="AN35" i="8"/>
  <c r="AS34" i="8"/>
  <c r="AR34" i="8"/>
  <c r="AP34" i="8"/>
  <c r="AN34" i="8"/>
  <c r="AS33" i="8"/>
  <c r="AR33" i="8"/>
  <c r="AP33" i="8"/>
  <c r="AN33" i="8"/>
  <c r="AS32" i="8"/>
  <c r="AR32" i="8"/>
  <c r="AP32" i="8"/>
  <c r="AN32" i="8"/>
  <c r="AS31" i="8"/>
  <c r="AR31" i="8"/>
  <c r="AP31" i="8"/>
  <c r="AN31" i="8"/>
  <c r="AS29" i="8"/>
  <c r="AR29" i="8"/>
  <c r="AP29" i="8"/>
  <c r="AN29" i="8"/>
  <c r="AS12" i="8"/>
  <c r="AR12" i="8"/>
  <c r="AP12" i="8"/>
  <c r="AN12" i="8"/>
  <c r="AS11" i="8"/>
  <c r="AR11" i="8"/>
  <c r="AP11" i="8"/>
  <c r="AN11" i="8"/>
  <c r="AS10" i="8"/>
  <c r="AR10" i="8"/>
  <c r="AP10" i="8"/>
  <c r="AN10" i="8"/>
  <c r="AO9" i="8"/>
  <c r="L49" i="8" l="1"/>
  <c r="AS82" i="8"/>
  <c r="AS87" i="8"/>
  <c r="AS92" i="8"/>
  <c r="AS81" i="8"/>
  <c r="AS86" i="8"/>
  <c r="AS91" i="8"/>
  <c r="AS84" i="8"/>
  <c r="AS90" i="8"/>
  <c r="AS83" i="8"/>
  <c r="AS89" i="8"/>
  <c r="AS93" i="8"/>
  <c r="D49" i="8"/>
  <c r="J49" i="8"/>
  <c r="Z49" i="8"/>
  <c r="R49" i="8"/>
  <c r="AH49" i="8"/>
  <c r="AJ49" i="8"/>
  <c r="AB49" i="8"/>
  <c r="H49" i="8"/>
  <c r="AF49" i="8"/>
  <c r="T49" i="8"/>
  <c r="F49" i="8"/>
  <c r="N49" i="8"/>
  <c r="V49" i="8"/>
  <c r="AD49" i="8"/>
  <c r="AL49" i="8"/>
  <c r="AC41" i="8"/>
  <c r="AC49" i="8" s="1"/>
  <c r="P49" i="8"/>
  <c r="X49" i="8"/>
  <c r="AA94" i="8"/>
  <c r="S41" i="8"/>
  <c r="S49" i="8" s="1"/>
  <c r="U94" i="8"/>
  <c r="AQ41" i="8"/>
  <c r="AQ49" i="8" s="1"/>
  <c r="AP41" i="8"/>
  <c r="AP49" i="8" s="1"/>
  <c r="E41" i="8"/>
  <c r="E49" i="8" s="1"/>
  <c r="O94" i="8"/>
  <c r="AM94" i="8"/>
  <c r="AS41" i="8"/>
  <c r="AS49" i="8" s="1"/>
  <c r="AR41" i="8"/>
  <c r="AR49" i="8" s="1"/>
  <c r="AN41" i="8"/>
  <c r="AN49" i="8" s="1"/>
  <c r="AS80" i="8"/>
  <c r="AG94" i="8"/>
  <c r="Q41" i="8"/>
  <c r="Q49" i="8" s="1"/>
  <c r="AO41" i="8"/>
  <c r="AO49" i="8" s="1"/>
  <c r="K41" i="8"/>
  <c r="K49" i="8" s="1"/>
  <c r="W41" i="8"/>
  <c r="W49" i="8" s="1"/>
  <c r="AI41" i="8"/>
  <c r="AI49" i="8" s="1"/>
  <c r="G41" i="8"/>
  <c r="G49" i="8" s="1"/>
  <c r="AE41" i="8"/>
  <c r="AE49" i="8" s="1"/>
  <c r="I94" i="8"/>
  <c r="M41" i="8"/>
  <c r="M49" i="8" s="1"/>
  <c r="Y41" i="8"/>
  <c r="Y49" i="8" s="1"/>
  <c r="AK41" i="8"/>
  <c r="AK49" i="8" s="1"/>
  <c r="AS94" i="8" l="1"/>
  <c r="AS34" i="7"/>
  <c r="AR34" i="7"/>
  <c r="AQ34" i="7"/>
  <c r="AP34" i="7"/>
  <c r="AO34" i="7"/>
  <c r="AN34" i="7"/>
  <c r="AS33" i="7"/>
  <c r="AR33" i="7"/>
  <c r="AQ33" i="7"/>
  <c r="AP33" i="7"/>
  <c r="AO33" i="7"/>
  <c r="AN33" i="7"/>
  <c r="AK33" i="7"/>
  <c r="AI33" i="7"/>
  <c r="AE33" i="7"/>
  <c r="AC33" i="7"/>
  <c r="AS36" i="7" l="1"/>
  <c r="AS35" i="7"/>
  <c r="AS12" i="7"/>
  <c r="AS11" i="7"/>
  <c r="AR36" i="7"/>
  <c r="AR35" i="7"/>
  <c r="AR12" i="7"/>
  <c r="AR11" i="7"/>
  <c r="AQ36" i="7"/>
  <c r="AQ35" i="7"/>
  <c r="AQ12" i="7"/>
  <c r="AQ11" i="7"/>
  <c r="AP36" i="7"/>
  <c r="AP35" i="7"/>
  <c r="AP12" i="7"/>
  <c r="AP11" i="7"/>
  <c r="AO36" i="7"/>
  <c r="AO35" i="7"/>
  <c r="AO12" i="7"/>
  <c r="AO11" i="7"/>
  <c r="AN36" i="7"/>
  <c r="AN35" i="7"/>
  <c r="AN12" i="7"/>
  <c r="AN11" i="7"/>
  <c r="M12" i="7"/>
  <c r="M11" i="7"/>
  <c r="K12" i="7"/>
  <c r="K11" i="7"/>
  <c r="E10" i="7"/>
  <c r="AR48" i="7" l="1"/>
  <c r="AQ48" i="7"/>
  <c r="AP48" i="7"/>
  <c r="M89" i="7" l="1"/>
  <c r="M88" i="7"/>
  <c r="M82" i="7"/>
  <c r="K82" i="7"/>
  <c r="M76" i="7"/>
  <c r="K76" i="7"/>
  <c r="M63" i="7"/>
  <c r="K63" i="7"/>
  <c r="AR10" i="7"/>
  <c r="M48" i="7"/>
  <c r="AN48" i="7" l="1"/>
  <c r="AK76" i="7" l="1"/>
  <c r="AI76" i="7"/>
  <c r="AE76" i="7"/>
  <c r="AC76" i="7"/>
  <c r="S76" i="7"/>
  <c r="Q76" i="7"/>
  <c r="W48" i="7" l="1"/>
  <c r="AC36" i="7"/>
  <c r="AE36" i="7"/>
  <c r="AI36" i="7"/>
  <c r="AK36" i="7"/>
  <c r="AC10" i="7" l="1"/>
  <c r="AE10" i="7"/>
  <c r="AI10" i="7"/>
  <c r="AK10" i="7"/>
  <c r="AC11" i="7"/>
  <c r="AE11" i="7"/>
  <c r="AI11" i="7"/>
  <c r="AK11" i="7"/>
  <c r="AC39" i="7"/>
  <c r="AE39" i="7"/>
  <c r="AI39" i="7"/>
  <c r="AK39" i="7"/>
  <c r="AC35" i="7"/>
  <c r="AE35" i="7"/>
  <c r="AI35" i="7"/>
  <c r="AK35" i="7"/>
  <c r="AC40" i="7"/>
  <c r="AE40" i="7"/>
  <c r="AI40" i="7"/>
  <c r="AK40" i="7"/>
  <c r="AC12" i="7"/>
  <c r="AE12" i="7"/>
  <c r="AI12" i="7"/>
  <c r="AK12" i="7"/>
  <c r="AC37" i="7"/>
  <c r="AE37" i="7"/>
  <c r="AI37" i="7"/>
  <c r="AK37" i="7"/>
  <c r="AC38" i="7"/>
  <c r="AE38" i="7"/>
  <c r="AI38" i="7"/>
  <c r="AK38" i="7"/>
  <c r="AB41" i="7"/>
  <c r="AD41" i="7"/>
  <c r="AF41" i="7"/>
  <c r="AF107" i="7" s="1"/>
  <c r="AH41" i="7"/>
  <c r="AJ41" i="7"/>
  <c r="AL41" i="7"/>
  <c r="AL107" i="7" s="1"/>
  <c r="AB46" i="7"/>
  <c r="AD46" i="7"/>
  <c r="AH46" i="7"/>
  <c r="AJ46" i="7"/>
  <c r="AC48" i="7"/>
  <c r="AE48" i="7"/>
  <c r="AI48" i="7"/>
  <c r="AK48" i="7"/>
  <c r="AB49" i="7"/>
  <c r="AD49" i="7"/>
  <c r="AF49" i="7"/>
  <c r="AH49" i="7"/>
  <c r="AJ49" i="7"/>
  <c r="AL49" i="7"/>
  <c r="AC53" i="7"/>
  <c r="AE53" i="7"/>
  <c r="AI53" i="7"/>
  <c r="AK53" i="7"/>
  <c r="AC60" i="7"/>
  <c r="AE60" i="7"/>
  <c r="AI60" i="7"/>
  <c r="AK60" i="7"/>
  <c r="AC61" i="7"/>
  <c r="AE61" i="7"/>
  <c r="AI61" i="7"/>
  <c r="AK61" i="7"/>
  <c r="AC62" i="7"/>
  <c r="AE62" i="7"/>
  <c r="AI62" i="7"/>
  <c r="AK62" i="7"/>
  <c r="AC63" i="7"/>
  <c r="AE63" i="7"/>
  <c r="AI63" i="7"/>
  <c r="AK63" i="7"/>
  <c r="AC82" i="7"/>
  <c r="AE82" i="7"/>
  <c r="AI82" i="7"/>
  <c r="AK82" i="7"/>
  <c r="AG99" i="7"/>
  <c r="AM99" i="7"/>
  <c r="AG100" i="7"/>
  <c r="AM100" i="7"/>
  <c r="AG101" i="7"/>
  <c r="AM101" i="7"/>
  <c r="AG102" i="7"/>
  <c r="AM102" i="7"/>
  <c r="AG103" i="7"/>
  <c r="AM103" i="7"/>
  <c r="AG105" i="7"/>
  <c r="AM105" i="7"/>
  <c r="AG106" i="7"/>
  <c r="AM106" i="7"/>
  <c r="AG108" i="7"/>
  <c r="AM108" i="7"/>
  <c r="AG109" i="7"/>
  <c r="AM109" i="7"/>
  <c r="AG110" i="7"/>
  <c r="AM110" i="7"/>
  <c r="AG111" i="7"/>
  <c r="AM111" i="7"/>
  <c r="AG112" i="7"/>
  <c r="AM112" i="7"/>
  <c r="AH107" i="7" l="1"/>
  <c r="AD107" i="7"/>
  <c r="AJ107" i="7"/>
  <c r="AB107" i="7"/>
  <c r="AI46" i="7"/>
  <c r="AC46" i="7"/>
  <c r="AJ50" i="7"/>
  <c r="AK49" i="7"/>
  <c r="AI49" i="7"/>
  <c r="AK46" i="7"/>
  <c r="AD50" i="7"/>
  <c r="AC49" i="7"/>
  <c r="AL50" i="7"/>
  <c r="AM113" i="7"/>
  <c r="AE41" i="7"/>
  <c r="AC41" i="7"/>
  <c r="AG113" i="7"/>
  <c r="AI41" i="7"/>
  <c r="AF50" i="7"/>
  <c r="AE49" i="7"/>
  <c r="AH50" i="7"/>
  <c r="AB50" i="7"/>
  <c r="AE46" i="7"/>
  <c r="AK41" i="7"/>
  <c r="AS10" i="7"/>
  <c r="AQ10" i="7"/>
  <c r="AP10" i="7"/>
  <c r="AI107" i="7" l="1"/>
  <c r="AC107" i="7"/>
  <c r="AK107" i="7"/>
  <c r="AE107" i="7"/>
  <c r="AK50" i="7"/>
  <c r="AC50" i="7"/>
  <c r="AI50" i="7"/>
  <c r="AE50" i="7"/>
  <c r="AS41" i="7"/>
  <c r="AO48" i="7"/>
  <c r="AO10" i="7"/>
  <c r="AN10" i="7"/>
  <c r="AS107" i="7" l="1"/>
  <c r="AN41" i="7"/>
  <c r="AQ41" i="7"/>
  <c r="I99" i="7" l="1"/>
  <c r="U112" i="7"/>
  <c r="O112" i="7"/>
  <c r="I112" i="7"/>
  <c r="AA111" i="7"/>
  <c r="O111" i="7"/>
  <c r="I111" i="7"/>
  <c r="AA110" i="7"/>
  <c r="U110" i="7"/>
  <c r="O110" i="7"/>
  <c r="I110" i="7"/>
  <c r="AA105" i="7"/>
  <c r="U105" i="7"/>
  <c r="O105" i="7"/>
  <c r="I105" i="7"/>
  <c r="AA103" i="7"/>
  <c r="U103" i="7"/>
  <c r="O103" i="7"/>
  <c r="I103" i="7"/>
  <c r="AA102" i="7"/>
  <c r="U102" i="7"/>
  <c r="O102" i="7"/>
  <c r="I102" i="7"/>
  <c r="AA101" i="7"/>
  <c r="U101" i="7"/>
  <c r="O101" i="7"/>
  <c r="I101" i="7"/>
  <c r="AS101" i="7" l="1"/>
  <c r="AS102" i="7"/>
  <c r="AS103" i="7"/>
  <c r="AS105" i="7"/>
  <c r="AS110" i="7"/>
  <c r="AS111" i="7"/>
  <c r="AS112" i="7"/>
  <c r="S82" i="7"/>
  <c r="Q82" i="7"/>
  <c r="S63" i="7"/>
  <c r="Q63" i="7"/>
  <c r="S62" i="7"/>
  <c r="Q62" i="7"/>
  <c r="M62" i="7"/>
  <c r="K62" i="7"/>
  <c r="G62" i="7"/>
  <c r="E62" i="7"/>
  <c r="S61" i="7"/>
  <c r="Q61" i="7"/>
  <c r="M61" i="7"/>
  <c r="K61" i="7"/>
  <c r="G61" i="7"/>
  <c r="E61" i="7"/>
  <c r="S60" i="7"/>
  <c r="Q60" i="7"/>
  <c r="M60" i="7"/>
  <c r="K60" i="7"/>
  <c r="G60" i="7"/>
  <c r="E60" i="7"/>
  <c r="Y53" i="7"/>
  <c r="W53" i="7"/>
  <c r="S53" i="7"/>
  <c r="Q53" i="7"/>
  <c r="M53" i="7"/>
  <c r="K53" i="7"/>
  <c r="G53" i="7"/>
  <c r="E53" i="7"/>
  <c r="S48" i="7"/>
  <c r="Q48" i="7"/>
  <c r="K48" i="7"/>
  <c r="G48" i="7"/>
  <c r="E48" i="7"/>
  <c r="Y46" i="7"/>
  <c r="W46" i="7"/>
  <c r="S46" i="7"/>
  <c r="Q46" i="7"/>
  <c r="M46" i="7"/>
  <c r="K46" i="7"/>
  <c r="E46" i="7"/>
  <c r="Y12" i="7"/>
  <c r="W12" i="7"/>
  <c r="S12" i="7"/>
  <c r="Q12" i="7"/>
  <c r="S40" i="7"/>
  <c r="Y11" i="7"/>
  <c r="W11" i="7"/>
  <c r="S11" i="7"/>
  <c r="Q11" i="7"/>
  <c r="Y10" i="7"/>
  <c r="W10" i="7"/>
  <c r="S10" i="7"/>
  <c r="Q10" i="7"/>
  <c r="M10" i="7"/>
  <c r="K10" i="7"/>
  <c r="G10" i="7"/>
  <c r="AR49" i="7"/>
  <c r="Z49" i="7"/>
  <c r="T49" i="7"/>
  <c r="N49" i="7"/>
  <c r="H49" i="7"/>
  <c r="AP46" i="7"/>
  <c r="AN46" i="7"/>
  <c r="X46" i="7"/>
  <c r="V46" i="7"/>
  <c r="R46" i="7"/>
  <c r="P46" i="7"/>
  <c r="L46" i="7"/>
  <c r="J46" i="7"/>
  <c r="F46" i="7"/>
  <c r="D46" i="7"/>
  <c r="AS46" i="7"/>
  <c r="AQ46" i="7"/>
  <c r="AO46" i="7"/>
  <c r="AA109" i="7"/>
  <c r="AA108" i="7"/>
  <c r="AA106" i="7"/>
  <c r="U109" i="7"/>
  <c r="U108" i="7"/>
  <c r="U106" i="7"/>
  <c r="O109" i="7"/>
  <c r="O108" i="7"/>
  <c r="O106" i="7"/>
  <c r="I109" i="7"/>
  <c r="I108" i="7"/>
  <c r="I106" i="7"/>
  <c r="AA100" i="7"/>
  <c r="O100" i="7"/>
  <c r="I100" i="7"/>
  <c r="U100" i="7"/>
  <c r="AA99" i="7"/>
  <c r="U99" i="7"/>
  <c r="O99" i="7"/>
  <c r="AS108" i="7" l="1"/>
  <c r="AS100" i="7"/>
  <c r="AS109" i="7"/>
  <c r="AS106" i="7"/>
  <c r="G46" i="7"/>
  <c r="AS99" i="7"/>
  <c r="Z41" i="7"/>
  <c r="Z50" i="7" s="1"/>
  <c r="X41" i="7"/>
  <c r="V41" i="7"/>
  <c r="T41" i="7"/>
  <c r="T50" i="7" s="1"/>
  <c r="R41" i="7"/>
  <c r="P41" i="7"/>
  <c r="N41" i="7"/>
  <c r="N50" i="7" s="1"/>
  <c r="L41" i="7"/>
  <c r="J41" i="7"/>
  <c r="H41" i="7"/>
  <c r="H50" i="7" s="1"/>
  <c r="F41" i="7"/>
  <c r="D41" i="7"/>
  <c r="AS49" i="7" l="1"/>
  <c r="AQ49" i="7"/>
  <c r="AP49" i="7" l="1"/>
  <c r="AO49" i="7"/>
  <c r="AN49" i="7"/>
  <c r="Y49" i="7"/>
  <c r="X49" i="7"/>
  <c r="X50" i="7" s="1"/>
  <c r="W49" i="7"/>
  <c r="V49" i="7"/>
  <c r="V50" i="7" s="1"/>
  <c r="S49" i="7"/>
  <c r="R49" i="7"/>
  <c r="R50" i="7" s="1"/>
  <c r="Q49" i="7"/>
  <c r="P49" i="7"/>
  <c r="P50" i="7" s="1"/>
  <c r="M49" i="7"/>
  <c r="L49" i="7"/>
  <c r="L50" i="7" s="1"/>
  <c r="K49" i="7"/>
  <c r="J49" i="7"/>
  <c r="J50" i="7" s="1"/>
  <c r="G49" i="7"/>
  <c r="F49" i="7"/>
  <c r="F50" i="7" s="1"/>
  <c r="E49" i="7"/>
  <c r="D49" i="7"/>
  <c r="D50" i="7" s="1"/>
  <c r="S41" i="7" l="1"/>
  <c r="Q41" i="7"/>
  <c r="Q50" i="7" l="1"/>
  <c r="S50" i="7"/>
  <c r="AQ50" i="7"/>
  <c r="AN50" i="7"/>
  <c r="AO41" i="7"/>
  <c r="AO50" i="7" s="1"/>
  <c r="AR41" i="7"/>
  <c r="AR50" i="7" s="1"/>
  <c r="AP41" i="7"/>
  <c r="AP50" i="7" s="1"/>
  <c r="AS50" i="7"/>
  <c r="G41" i="7" l="1"/>
  <c r="G50" i="7" s="1"/>
  <c r="E41" i="7" l="1"/>
  <c r="E50" i="7" s="1"/>
  <c r="M41" i="7"/>
  <c r="K41" i="7"/>
  <c r="M50" i="7" l="1"/>
  <c r="K50" i="7"/>
  <c r="I113" i="7"/>
  <c r="O113" i="7"/>
  <c r="Y41" i="7" l="1"/>
  <c r="W41" i="7"/>
  <c r="AO9" i="7"/>
  <c r="W50" i="7" l="1"/>
  <c r="Y50" i="7"/>
  <c r="AA113" i="7"/>
  <c r="U113" i="7"/>
  <c r="AS11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Szilágyiné Csollák Klára</author>
  </authors>
  <commentList>
    <comment ref="A5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Szilágyiné Csollák Klára:</t>
        </r>
        <r>
          <rPr>
            <sz val="9"/>
            <color indexed="81"/>
            <rFont val="Tahoma"/>
            <family val="2"/>
            <charset val="238"/>
          </rPr>
          <t xml:space="preserve">
Angolul is hirdethető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Szilágyiné Csollák Klára</author>
  </authors>
  <commentList>
    <comment ref="A5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Szilágyiné Csollák Klára:</t>
        </r>
        <r>
          <rPr>
            <sz val="9"/>
            <color indexed="81"/>
            <rFont val="Tahoma"/>
            <family val="2"/>
            <charset val="238"/>
          </rPr>
          <t xml:space="preserve">
Angolul is hirdethető</t>
        </r>
      </text>
    </comment>
  </commentList>
</comments>
</file>

<file path=xl/sharedStrings.xml><?xml version="1.0" encoding="utf-8"?>
<sst xmlns="http://schemas.openxmlformats.org/spreadsheetml/2006/main" count="1042" uniqueCount="288">
  <si>
    <t xml:space="preserve"> TANÓRA-, KREDIT- ÉS VIZSGATERV </t>
  </si>
  <si>
    <t>teljes idejű képzésben, nappali munkarend szerint tanuló hallgatók részére</t>
  </si>
  <si>
    <t>tantárgy kódja</t>
  </si>
  <si>
    <t>tantárgy jellege</t>
  </si>
  <si>
    <t>tanulmányi terület/tantárgy</t>
  </si>
  <si>
    <t>félév/szemeszter</t>
  </si>
  <si>
    <t>összesen</t>
  </si>
  <si>
    <t>TÁRGYFELELŐS SZERVEZETI EGYSÉG</t>
  </si>
  <si>
    <t>TÁRGYFELELŐS SZEMÉLY</t>
  </si>
  <si>
    <t>1.</t>
  </si>
  <si>
    <t>2.</t>
  </si>
  <si>
    <t>3.</t>
  </si>
  <si>
    <t>4.</t>
  </si>
  <si>
    <t>5.</t>
  </si>
  <si>
    <t>6.</t>
  </si>
  <si>
    <t>elm.</t>
  </si>
  <si>
    <t>gyak.</t>
  </si>
  <si>
    <t>kredit</t>
  </si>
  <si>
    <t xml:space="preserve">számonkérés   </t>
  </si>
  <si>
    <t xml:space="preserve">számonkérés    </t>
  </si>
  <si>
    <t>elmélet + gyakorlat heti összes tanóra</t>
  </si>
  <si>
    <t>heti tanóra</t>
  </si>
  <si>
    <t>félévi tanóra</t>
  </si>
  <si>
    <t>Törzsanyag tárgyai</t>
  </si>
  <si>
    <t>TÖRZSANYAG ÖSSZESEN</t>
  </si>
  <si>
    <t>x</t>
  </si>
  <si>
    <t>Kreditet nem képező tantárgyak</t>
  </si>
  <si>
    <t>Kreditet nem képező tantárgyak összesen:</t>
  </si>
  <si>
    <t>Szakdolgozat/Diplomamunka tantárgya</t>
  </si>
  <si>
    <t>Szakdolgozat/Diplomamunka tantárgyak összesen:</t>
  </si>
  <si>
    <t>ÖSSZES TANÓRARENDI TANÓRA</t>
  </si>
  <si>
    <t>Szabadon választható tantárgyak (lista)</t>
  </si>
  <si>
    <t>SZÁMONKÉRÉSEK ÖSSZESÍTŐ</t>
  </si>
  <si>
    <t>Aláírás (A)</t>
  </si>
  <si>
    <t>Beszámoló (B)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</si>
  <si>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</si>
  <si>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</si>
  <si>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</si>
  <si>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</si>
  <si>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Kollokvium (K)</t>
  </si>
  <si>
    <t>Kollokvium (((zárvizsga tárgy((K(Z)))</t>
  </si>
  <si>
    <t>Alapvizsga (AV)</t>
  </si>
  <si>
    <t>Komplex vizsga (KV)</t>
  </si>
  <si>
    <t>Szigorlat (SZG)</t>
  </si>
  <si>
    <t>Zárvizsga tárgy(ZV)</t>
  </si>
  <si>
    <t>FÉLÉVENKÉNT SZÁMONKÉRÉSEK ÖSSZESEN:</t>
  </si>
  <si>
    <t>részidejű képzésben, levelező munkarend szerint tanuló hallgatók részére</t>
  </si>
  <si>
    <t>NENZETKÖZI BIZTONSÁG- ÉS VÉDELEMPOLITIKAI  MESTERKÉPZÉSI SZAK</t>
  </si>
  <si>
    <t>érvényes 2024/2025-ös tanévtől felmenő rendszerben.</t>
  </si>
  <si>
    <t>ÁNKDM34</t>
  </si>
  <si>
    <t>K</t>
  </si>
  <si>
    <t xml:space="preserve">Magyar kül- és biztonságpolitika </t>
  </si>
  <si>
    <t>ÉÉ</t>
  </si>
  <si>
    <t>ÁNTK  Nemzetközi Kapcsolatok és Diplomácia Tanszék</t>
  </si>
  <si>
    <t xml:space="preserve">Európai hadügy története </t>
  </si>
  <si>
    <t>Dr. Zachar Péter Krisztián</t>
  </si>
  <si>
    <t>HKMTTM24</t>
  </si>
  <si>
    <t>Geopolitika</t>
  </si>
  <si>
    <t>Siposné Prof. Dr. Kecskeméthy Klára</t>
  </si>
  <si>
    <t xml:space="preserve">Dr. Ujházy László </t>
  </si>
  <si>
    <t>HHK Katonai Vezetéstudományi Tanszék</t>
  </si>
  <si>
    <t>HKKVTM05</t>
  </si>
  <si>
    <t>Katonai vezetés elmélete és gyakorlata</t>
  </si>
  <si>
    <t>HNBTTM48</t>
  </si>
  <si>
    <t>Stratégiai gondolkodás</t>
  </si>
  <si>
    <t xml:space="preserve">Dr. Kaiser Ferenc </t>
  </si>
  <si>
    <t xml:space="preserve">HHK Nemzetközi Biztonsági Tanulmányok Tanszék </t>
  </si>
  <si>
    <t>HNBTTMA52</t>
  </si>
  <si>
    <t>Nemzetközi biztonság és biztonsági szervezetek</t>
  </si>
  <si>
    <t>Dr. Remek Éva</t>
  </si>
  <si>
    <t>HKKVKM26</t>
  </si>
  <si>
    <t xml:space="preserve">Civil-katonai kapcsolatok </t>
  </si>
  <si>
    <t>GYJ</t>
  </si>
  <si>
    <t xml:space="preserve">Dr. Kiss Zoltán László </t>
  </si>
  <si>
    <t xml:space="preserve">Dr. Jenei Ágnes </t>
  </si>
  <si>
    <t>ÁEUTTM21</t>
  </si>
  <si>
    <t>Az EU döntéshozatal gyakorlata</t>
  </si>
  <si>
    <t>ÁNTK Európa-tanulmányok Tanszék</t>
  </si>
  <si>
    <t>Dr. Ördögh Tibor</t>
  </si>
  <si>
    <t>HKOMTM77</t>
  </si>
  <si>
    <t>A szárazföldi és légierő csapatok hadműveleti elmélete</t>
  </si>
  <si>
    <t xml:space="preserve">Dr. Csengeri János </t>
  </si>
  <si>
    <t xml:space="preserve">Nemzetközi jog és az erő alkalmazása </t>
  </si>
  <si>
    <t>ÁNJTM08</t>
  </si>
  <si>
    <t>Dr. Csapó Zsuzsanna</t>
  </si>
  <si>
    <t>ÁNTK Nemzetközi Jogi Tanszék</t>
  </si>
  <si>
    <t>Biztonságelméletek</t>
  </si>
  <si>
    <t>Dr. Stepper Péter</t>
  </si>
  <si>
    <t>Nemzetbiztonsági szolgálatok és katonadiplomácia</t>
  </si>
  <si>
    <t>HKKNBM16</t>
  </si>
  <si>
    <t>HHK Katonai Nemzetbiztonsági Tanszék</t>
  </si>
  <si>
    <t xml:space="preserve">Dr. Erdész Viktor </t>
  </si>
  <si>
    <t>HNBTTM51</t>
  </si>
  <si>
    <t xml:space="preserve">NATO-tanulmányok </t>
  </si>
  <si>
    <t>HKHFKTM09</t>
  </si>
  <si>
    <t>Helyi háborúk és fegyveres konfliktusok a hidegháború után</t>
  </si>
  <si>
    <t>HKHATM147</t>
  </si>
  <si>
    <t>Nemzetközi és hazai válságkezelés</t>
  </si>
  <si>
    <t>HNBTTMA07</t>
  </si>
  <si>
    <t>Az EU közös biztonság- és védelempolitikája</t>
  </si>
  <si>
    <t>K(Z)</t>
  </si>
  <si>
    <t xml:space="preserve">Dr. Padányi József </t>
  </si>
  <si>
    <t xml:space="preserve">HNBTTM45 </t>
  </si>
  <si>
    <t>Vezető államok nagy stratégiái</t>
  </si>
  <si>
    <t>Dr. Molnár  Anna</t>
  </si>
  <si>
    <t xml:space="preserve">Dr. Molnár Dóra </t>
  </si>
  <si>
    <t xml:space="preserve">Nemzetközi és magyar védelempolitika  </t>
  </si>
  <si>
    <t>ÉÉ(Z)</t>
  </si>
  <si>
    <t>HNBTTM50</t>
  </si>
  <si>
    <t>HNBTTM41</t>
  </si>
  <si>
    <t xml:space="preserve">Diplomamunka készítés – projektmunka I. </t>
  </si>
  <si>
    <t>Jakusné dr. Harnos Éva</t>
  </si>
  <si>
    <t>Regionális biztonság</t>
  </si>
  <si>
    <t xml:space="preserve">Dr. Marsai Viktor </t>
  </si>
  <si>
    <t>A 21. század biztonsági kihívásai</t>
  </si>
  <si>
    <t>Humanitárius intervenciók</t>
  </si>
  <si>
    <t>HHK Nemzetközi Biztonsági Tanulmányok Tanszék</t>
  </si>
  <si>
    <t>Dr. Molnár Dóra</t>
  </si>
  <si>
    <t>Politikai erőszakformák</t>
  </si>
  <si>
    <t>HNBTTMA20</t>
  </si>
  <si>
    <t>Szituációs gyakorlat</t>
  </si>
  <si>
    <t>HNBTTM42</t>
  </si>
  <si>
    <t xml:space="preserve">Diplomamunka készítés – projektmunka II. </t>
  </si>
  <si>
    <t>HNBTTM43</t>
  </si>
  <si>
    <t>A</t>
  </si>
  <si>
    <t>Dr. Molnár Anna</t>
  </si>
  <si>
    <t xml:space="preserve">Szabadon választható 1. </t>
  </si>
  <si>
    <t xml:space="preserve">Szabadon választható 2. </t>
  </si>
  <si>
    <t xml:space="preserve">Szabadon választható 3. </t>
  </si>
  <si>
    <t>KV</t>
  </si>
  <si>
    <t>Biztonsági tanulmányok szigorlat</t>
  </si>
  <si>
    <t>Záróvizsga</t>
  </si>
  <si>
    <t>HNBTTM57</t>
  </si>
  <si>
    <t>HNBTTM58</t>
  </si>
  <si>
    <t>X</t>
  </si>
  <si>
    <t>ÁNKDE01</t>
  </si>
  <si>
    <t xml:space="preserve">Regional Studies </t>
  </si>
  <si>
    <t>Nagyné Dr. Rózsa Erzsébet</t>
  </si>
  <si>
    <t>SZV</t>
  </si>
  <si>
    <t>ÁNTKKTT03</t>
  </si>
  <si>
    <t xml:space="preserve">Kínai Népköztársaság kül- és biztonságpolitikája </t>
  </si>
  <si>
    <t>Dr. P. Szabó Sándor</t>
  </si>
  <si>
    <t>ÁNTK Kína-tanulmányok Tanszék</t>
  </si>
  <si>
    <t xml:space="preserve">A Kínai Népköztársaság kül- és biztonságpolitikája </t>
  </si>
  <si>
    <t xml:space="preserve">Közép-európai koncepciók a 20. és 21. században </t>
  </si>
  <si>
    <t>EATKIB03</t>
  </si>
  <si>
    <t>Eötvös Jószef Kutatóközpont Amerika-tanulmányok Kutatóintézet</t>
  </si>
  <si>
    <t>Csizmazia Gábor</t>
  </si>
  <si>
    <t>HNBTTMA37</t>
  </si>
  <si>
    <t>A Száhel régió biztonsági kihívása</t>
  </si>
  <si>
    <t xml:space="preserve">Dr. Tánczos Mariann </t>
  </si>
  <si>
    <t>ÁKTTV02</t>
  </si>
  <si>
    <t>Felsőfokú kínai nyelvi társalgási gyakorlat</t>
  </si>
  <si>
    <t>INITV801</t>
  </si>
  <si>
    <t>Kínai nyelv 1.</t>
  </si>
  <si>
    <t>Balkán-tanulmányok</t>
  </si>
  <si>
    <t>HKHFKTM11</t>
  </si>
  <si>
    <t>A háborús ideológiák története és jelene</t>
  </si>
  <si>
    <t xml:space="preserve">Dr. Boda Mihály </t>
  </si>
  <si>
    <t>HKHJITM089</t>
  </si>
  <si>
    <t>A Civil-katonai együttműködés gyakorlati alkalmazása a 21. században</t>
  </si>
  <si>
    <t xml:space="preserve">Dr. Sztankai Krisztián </t>
  </si>
  <si>
    <t xml:space="preserve">HHK Honvédelmi Jogi és Igazgatási Tanszék  </t>
  </si>
  <si>
    <t>Vallás és biztonság</t>
  </si>
  <si>
    <t>HHK Honvédelmi Jogi és Igazgatási Tanszék</t>
  </si>
  <si>
    <t>Dr. Kaló József</t>
  </si>
  <si>
    <t>HKJITA088</t>
  </si>
  <si>
    <t xml:space="preserve"> HNBTTBA11</t>
  </si>
  <si>
    <t>A fegyveres erő alkalmazása a 21. században</t>
  </si>
  <si>
    <t>HNBTTMA38</t>
  </si>
  <si>
    <t>EU Security, Resilience and Sustainability</t>
  </si>
  <si>
    <t>Tárgyalástechnika</t>
  </si>
  <si>
    <t xml:space="preserve">ÁNTK Társadalmi Kommunikáció Tanszék </t>
  </si>
  <si>
    <t>HNBTTM56</t>
  </si>
  <si>
    <t>HNBTTMA14</t>
  </si>
  <si>
    <t>HNBTTM46</t>
  </si>
  <si>
    <t>Tudományos kutatás módszertan</t>
  </si>
  <si>
    <t>HKHATM332</t>
  </si>
  <si>
    <t>Hybrid Warfare</t>
  </si>
  <si>
    <t>Dr. Szente-Varga Mónika</t>
  </si>
  <si>
    <t>HNBTTMA35</t>
  </si>
  <si>
    <t xml:space="preserve">Mexican and Central American Studies </t>
  </si>
  <si>
    <t xml:space="preserve">GYJ </t>
  </si>
  <si>
    <t>Világűrjog és Politika</t>
  </si>
  <si>
    <t>ÁNTK Társadalmi Kommunikáció Tanszék</t>
  </si>
  <si>
    <t>Dr. Bartóki-Gönczy Balázs</t>
  </si>
  <si>
    <t>The Legal System of the European Union</t>
  </si>
  <si>
    <t>Dr. Simonné Prof. Dr. Gombos Katalin</t>
  </si>
  <si>
    <t>ÁNTK Európai Köz- és Magánjogi Tanszék</t>
  </si>
  <si>
    <t>HNBTTMA29</t>
  </si>
  <si>
    <t>Rhetoric and Academic Discourse</t>
  </si>
  <si>
    <t>Jakusné Dr. Harnos Éva</t>
  </si>
  <si>
    <t>HNBTTMA12</t>
  </si>
  <si>
    <t>NATO Terminology</t>
  </si>
  <si>
    <t>Novák-Varró Virág</t>
  </si>
  <si>
    <t>HNBTTMA36</t>
  </si>
  <si>
    <t xml:space="preserve">Béke- és konfliktustanulmányok </t>
  </si>
  <si>
    <t xml:space="preserve">Angol politikai szaknyelv (C1) </t>
  </si>
  <si>
    <t>ESVKIMA20</t>
  </si>
  <si>
    <t>HNBTTM47</t>
  </si>
  <si>
    <t>HNBTTB37</t>
  </si>
  <si>
    <t>A stratégiai módszertan külpolitikai alkalmazása</t>
  </si>
  <si>
    <t>Szesztay Ádám</t>
  </si>
  <si>
    <t>A Száhel - régió biztonsági kihívása (EN)</t>
  </si>
  <si>
    <t>Space Law and Policy</t>
  </si>
  <si>
    <t>HKKVKM24</t>
  </si>
  <si>
    <t xml:space="preserve">Szervezet- és katonaszociológia </t>
  </si>
  <si>
    <t>HHK Katonai Vezetéstudományi és Közismereti Tanszék</t>
  </si>
  <si>
    <t>RRVTM20</t>
  </si>
  <si>
    <t xml:space="preserve">Rendvédelmi ismeretek I. </t>
  </si>
  <si>
    <t xml:space="preserve">RTK Rendészeti Vezetéstudományi Tanszék </t>
  </si>
  <si>
    <t>Dr. Kovács István</t>
  </si>
  <si>
    <t>HKISZLA515</t>
  </si>
  <si>
    <t>Német politikai szaknyelv</t>
  </si>
  <si>
    <t>HHK Idegennyelvi és Szaknyelvi Lektorátus</t>
  </si>
  <si>
    <t>Veres Violetta</t>
  </si>
  <si>
    <t xml:space="preserve">HKISZLA702 </t>
  </si>
  <si>
    <t>Francia biztonság és védelempolitikai szaknyelvi kommunikációs készség fejlesztése</t>
  </si>
  <si>
    <t xml:space="preserve">Dr. Fregán Beatrix </t>
  </si>
  <si>
    <t xml:space="preserve">HKISZLA703 </t>
  </si>
  <si>
    <t xml:space="preserve">HKISZLA704 </t>
  </si>
  <si>
    <t>Szakmai gyakorlat mesterszakon</t>
  </si>
  <si>
    <t xml:space="preserve">HKISZLA705 </t>
  </si>
  <si>
    <t>Francia általános és politikai szaknyelvi ismeretek 1.</t>
  </si>
  <si>
    <t xml:space="preserve">HKISZLA706 </t>
  </si>
  <si>
    <t>Francia általános és politikai szaknyelvi ismeretek 2.</t>
  </si>
  <si>
    <t>HKISZLA707</t>
  </si>
  <si>
    <t>Francia katonadiplomáciai szaknyelvi alapismeretek</t>
  </si>
  <si>
    <t>HKISZLA708</t>
  </si>
  <si>
    <t>Francia nyelv középfokon (B2)</t>
  </si>
  <si>
    <t>SZG</t>
  </si>
  <si>
    <t>ZV</t>
  </si>
  <si>
    <t>Kollokvium (((zárvizsga tárgy((K(SZ)))</t>
  </si>
  <si>
    <t>K(SZ)</t>
  </si>
  <si>
    <t>GYJ(SZ)</t>
  </si>
  <si>
    <t>Gyakorlati jegy (((zárvizsga tárgy((GYJ(SZ)))</t>
  </si>
  <si>
    <t>SZ</t>
  </si>
  <si>
    <t>Z</t>
  </si>
  <si>
    <t>LFSZE01</t>
  </si>
  <si>
    <t>Ludovika Fesztivál Szabadegyetem</t>
  </si>
  <si>
    <t>HHK Elektronikai Hadviselés Tanszék</t>
  </si>
  <si>
    <t>Dr. Kovács László</t>
  </si>
  <si>
    <t>HKHFKTM18</t>
  </si>
  <si>
    <t>ÁNKDM45</t>
  </si>
  <si>
    <t>ÁEUTTM44</t>
  </si>
  <si>
    <t>ÁEKMTM16</t>
  </si>
  <si>
    <t xml:space="preserve">ÁTKTM26 </t>
  </si>
  <si>
    <t>ÁTKTM83</t>
  </si>
  <si>
    <t>ÁTKTM84</t>
  </si>
  <si>
    <t>HHK Katonai Vezetéstudományi  Tanszék</t>
  </si>
  <si>
    <t>HHK  Katonai Vezetéstudományi Tanszék</t>
  </si>
  <si>
    <t>Dr. Máthé Réka Zsuzsánna</t>
  </si>
  <si>
    <t>HNBTTM64</t>
  </si>
  <si>
    <t xml:space="preserve"> Molnár Gábor</t>
  </si>
  <si>
    <t>HHK Hadtörténelem Tanszék</t>
  </si>
  <si>
    <t>Dr. Rémai Dániel</t>
  </si>
  <si>
    <t>Dr. Sztankai Krisztián</t>
  </si>
  <si>
    <t>HKHJITM090</t>
  </si>
  <si>
    <t> Kiber- és Információs Műveletek a gyakorlatban</t>
  </si>
  <si>
    <t>Honvédelmi Jogi és Igazgatási Tanszék</t>
  </si>
  <si>
    <t>NBI Terrorelhárítási Tanszék</t>
  </si>
  <si>
    <t>HHK Harctámogató Tanszék</t>
  </si>
  <si>
    <t>HHK Légierő Harcászati Tanszék</t>
  </si>
  <si>
    <t>HKISZLA603</t>
  </si>
  <si>
    <t>Általános angol felsőfokú kommunikációs készségfejlesztő 1</t>
  </si>
  <si>
    <t xml:space="preserve"> Általános angol felsőfokú kommunikációs készségfejlesztő 2</t>
  </si>
  <si>
    <t>HKISZLA604</t>
  </si>
  <si>
    <t>HKISZLA513</t>
  </si>
  <si>
    <t xml:space="preserve">Biztonság- és védelempolitikai német szaknyelv alapjai I. </t>
  </si>
  <si>
    <t>HKISZLA514</t>
  </si>
  <si>
    <t xml:space="preserve">Biztonság- és védelempolitikai német szaknyelv alapjai II. </t>
  </si>
  <si>
    <t>HKISZLA701</t>
  </si>
  <si>
    <t xml:space="preserve">Francia katonapolitikai szaknyelv </t>
  </si>
  <si>
    <t>HKISZLA511</t>
  </si>
  <si>
    <t>Német katonai szaknyelv B2 1</t>
  </si>
  <si>
    <t>HKISZLA512</t>
  </si>
  <si>
    <t>Német katonai szaknyelv B2 2</t>
  </si>
  <si>
    <t>HKISZLA601</t>
  </si>
  <si>
    <t xml:space="preserve">STANAG 3 nyelvvizsgafelkészítő 1. </t>
  </si>
  <si>
    <t>HKISZLA602</t>
  </si>
  <si>
    <t>STANAG 3 nyelvvizsgafelkészítő 2</t>
  </si>
  <si>
    <t>Kiss Gabriella</t>
  </si>
  <si>
    <t>GyJ</t>
  </si>
  <si>
    <t xml:space="preserve"> ÁTKTM83</t>
  </si>
  <si>
    <t>HHK Hadászati és Hadműveleti Tanszék Tanszék</t>
  </si>
  <si>
    <t>HHK Hadászati és Hadműveleti Tanszék</t>
  </si>
  <si>
    <t>Francia biztonság- és védelempolitikai szaknyelv 1.</t>
  </si>
  <si>
    <t>Francia biztonság- és védelempolitikai szaknyelv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</si>
</sst>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_F_t_-;\-* #,##0\ _F_t_-;_-* \-??\ _F_t_-;_-@_-"/>
  </numFmts>
  <fonts count="45" x14ac:knownFonts="1"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 Narrow"/>
      <family val="2"/>
      <charset val="238"/>
    </font>
    <font>
      <b/>
      <sz val="18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sz val="11"/>
      <name val="Arial CE"/>
      <family val="2"/>
      <charset val="238"/>
    </font>
    <font>
      <sz val="13"/>
      <name val="Arial CE"/>
      <family val="2"/>
      <charset val="238"/>
    </font>
    <font>
      <sz val="11"/>
      <name val="Arial Narrow"/>
      <family val="2"/>
      <charset val="238"/>
    </font>
    <font>
      <sz val="14"/>
      <name val="Arial CE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CE"/>
      <family val="2"/>
      <charset val="238"/>
    </font>
    <font>
      <sz val="10"/>
      <name val="Arial CE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trike/>
      <sz val="10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CCFFCC"/>
        <bgColor indexed="41"/>
      </patternFill>
    </fill>
  </fills>
  <borders count="1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164" fontId="32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32" fillId="17" borderId="7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20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0" fontId="34" fillId="0" borderId="0"/>
    <xf numFmtId="0" fontId="2" fillId="0" borderId="0"/>
    <xf numFmtId="0" fontId="1" fillId="0" borderId="0"/>
    <xf numFmtId="0" fontId="36" fillId="0" borderId="0"/>
    <xf numFmtId="0" fontId="32" fillId="0" borderId="0"/>
  </cellStyleXfs>
  <cellXfs count="417">
    <xf numFmtId="0" fontId="0" fillId="0" borderId="0" xfId="0"/>
    <xf numFmtId="0" fontId="21" fillId="0" borderId="0" xfId="40" applyFont="1" applyAlignment="1">
      <alignment horizontal="left"/>
    </xf>
    <xf numFmtId="0" fontId="16" fillId="0" borderId="0" xfId="40"/>
    <xf numFmtId="0" fontId="27" fillId="4" borderId="12" xfId="40" applyFont="1" applyFill="1" applyBorder="1"/>
    <xf numFmtId="0" fontId="29" fillId="0" borderId="0" xfId="40" applyFont="1"/>
    <xf numFmtId="1" fontId="21" fillId="4" borderId="16" xfId="40" applyNumberFormat="1" applyFont="1" applyFill="1" applyBorder="1" applyAlignment="1">
      <alignment horizontal="center"/>
    </xf>
    <xf numFmtId="0" fontId="30" fillId="4" borderId="18" xfId="40" applyFont="1" applyFill="1" applyBorder="1" applyAlignment="1">
      <alignment horizontal="center"/>
    </xf>
    <xf numFmtId="1" fontId="21" fillId="4" borderId="32" xfId="40" applyNumberFormat="1" applyFont="1" applyFill="1" applyBorder="1" applyAlignment="1">
      <alignment horizontal="center"/>
    </xf>
    <xf numFmtId="0" fontId="30" fillId="4" borderId="31" xfId="40" applyFont="1" applyFill="1" applyBorder="1" applyAlignment="1">
      <alignment horizontal="center"/>
    </xf>
    <xf numFmtId="0" fontId="31" fillId="0" borderId="0" xfId="40" applyFont="1"/>
    <xf numFmtId="0" fontId="30" fillId="4" borderId="43" xfId="40" applyFont="1" applyFill="1" applyBorder="1" applyAlignment="1">
      <alignment horizontal="center"/>
    </xf>
    <xf numFmtId="0" fontId="21" fillId="4" borderId="43" xfId="40" applyFont="1" applyFill="1" applyBorder="1"/>
    <xf numFmtId="0" fontId="21" fillId="4" borderId="15" xfId="40" applyFont="1" applyFill="1" applyBorder="1" applyAlignment="1">
      <alignment horizontal="center"/>
    </xf>
    <xf numFmtId="0" fontId="21" fillId="4" borderId="18" xfId="40" applyFont="1" applyFill="1" applyBorder="1"/>
    <xf numFmtId="1" fontId="21" fillId="4" borderId="21" xfId="40" applyNumberFormat="1" applyFont="1" applyFill="1" applyBorder="1" applyAlignment="1">
      <alignment horizontal="center"/>
    </xf>
    <xf numFmtId="1" fontId="21" fillId="4" borderId="47" xfId="40" applyNumberFormat="1" applyFont="1" applyFill="1" applyBorder="1" applyAlignment="1">
      <alignment horizontal="center"/>
    </xf>
    <xf numFmtId="1" fontId="21" fillId="4" borderId="17" xfId="40" applyNumberFormat="1" applyFont="1" applyFill="1" applyBorder="1" applyAlignment="1">
      <alignment horizontal="center"/>
    </xf>
    <xf numFmtId="1" fontId="21" fillId="4" borderId="48" xfId="40" applyNumberFormat="1" applyFont="1" applyFill="1" applyBorder="1" applyAlignment="1">
      <alignment horizontal="center"/>
    </xf>
    <xf numFmtId="0" fontId="21" fillId="4" borderId="15" xfId="40" applyFont="1" applyFill="1" applyBorder="1" applyAlignment="1">
      <alignment horizontal="left"/>
    </xf>
    <xf numFmtId="0" fontId="28" fillId="4" borderId="18" xfId="40" applyFont="1" applyFill="1" applyBorder="1"/>
    <xf numFmtId="0" fontId="21" fillId="4" borderId="30" xfId="40" applyFont="1" applyFill="1" applyBorder="1" applyAlignment="1">
      <alignment horizontal="left"/>
    </xf>
    <xf numFmtId="0" fontId="21" fillId="4" borderId="31" xfId="40" applyFont="1" applyFill="1" applyBorder="1"/>
    <xf numFmtId="1" fontId="21" fillId="4" borderId="49" xfId="40" applyNumberFormat="1" applyFont="1" applyFill="1" applyBorder="1" applyAlignment="1">
      <alignment horizontal="center"/>
    </xf>
    <xf numFmtId="1" fontId="21" fillId="4" borderId="26" xfId="40" applyNumberFormat="1" applyFont="1" applyFill="1" applyBorder="1" applyAlignment="1">
      <alignment horizontal="center"/>
    </xf>
    <xf numFmtId="0" fontId="21" fillId="4" borderId="50" xfId="40" applyFont="1" applyFill="1" applyBorder="1" applyAlignment="1">
      <alignment horizontal="left"/>
    </xf>
    <xf numFmtId="1" fontId="21" fillId="4" borderId="44" xfId="40" applyNumberFormat="1" applyFont="1" applyFill="1" applyBorder="1" applyAlignment="1">
      <alignment horizontal="center"/>
    </xf>
    <xf numFmtId="1" fontId="21" fillId="4" borderId="51" xfId="40" applyNumberFormat="1" applyFont="1" applyFill="1" applyBorder="1" applyAlignment="1">
      <alignment horizontal="center"/>
    </xf>
    <xf numFmtId="1" fontId="21" fillId="4" borderId="52" xfId="40" applyNumberFormat="1" applyFont="1" applyFill="1" applyBorder="1" applyAlignment="1">
      <alignment horizontal="center"/>
    </xf>
    <xf numFmtId="1" fontId="21" fillId="4" borderId="53" xfId="40" applyNumberFormat="1" applyFont="1" applyFill="1" applyBorder="1" applyAlignment="1">
      <alignment horizontal="center"/>
    </xf>
    <xf numFmtId="1" fontId="21" fillId="4" borderId="54" xfId="40" applyNumberFormat="1" applyFont="1" applyFill="1" applyBorder="1" applyAlignment="1">
      <alignment horizontal="center"/>
    </xf>
    <xf numFmtId="0" fontId="28" fillId="0" borderId="0" xfId="40" applyFont="1"/>
    <xf numFmtId="0" fontId="33" fillId="0" borderId="0" xfId="40" applyFont="1"/>
    <xf numFmtId="1" fontId="21" fillId="0" borderId="74" xfId="40" applyNumberFormat="1" applyFont="1" applyBorder="1" applyAlignment="1" applyProtection="1">
      <alignment horizontal="center"/>
      <protection locked="0"/>
    </xf>
    <xf numFmtId="0" fontId="21" fillId="4" borderId="40" xfId="40" applyFont="1" applyFill="1" applyBorder="1"/>
    <xf numFmtId="0" fontId="21" fillId="4" borderId="41" xfId="40" applyFont="1" applyFill="1" applyBorder="1"/>
    <xf numFmtId="0" fontId="21" fillId="4" borderId="42" xfId="40" applyFont="1" applyFill="1" applyBorder="1"/>
    <xf numFmtId="0" fontId="23" fillId="4" borderId="11" xfId="40" applyFont="1" applyFill="1" applyBorder="1" applyAlignment="1">
      <alignment horizontal="center" textRotation="90" wrapText="1"/>
    </xf>
    <xf numFmtId="0" fontId="23" fillId="4" borderId="10" xfId="40" applyFont="1" applyFill="1" applyBorder="1" applyAlignment="1">
      <alignment horizontal="center" textRotation="90" wrapText="1"/>
    </xf>
    <xf numFmtId="0" fontId="21" fillId="4" borderId="14" xfId="40" applyFont="1" applyFill="1" applyBorder="1"/>
    <xf numFmtId="0" fontId="21" fillId="4" borderId="38" xfId="40" applyFont="1" applyFill="1" applyBorder="1"/>
    <xf numFmtId="0" fontId="21" fillId="4" borderId="39" xfId="40" applyFont="1" applyFill="1" applyBorder="1"/>
    <xf numFmtId="0" fontId="21" fillId="0" borderId="74" xfId="40" applyFont="1" applyBorder="1" applyAlignment="1" applyProtection="1">
      <alignment horizontal="center"/>
      <protection locked="0"/>
    </xf>
    <xf numFmtId="0" fontId="21" fillId="4" borderId="45" xfId="40" applyFont="1" applyFill="1" applyBorder="1"/>
    <xf numFmtId="0" fontId="21" fillId="4" borderId="46" xfId="40" applyFont="1" applyFill="1" applyBorder="1"/>
    <xf numFmtId="1" fontId="21" fillId="4" borderId="20" xfId="40" applyNumberFormat="1" applyFont="1" applyFill="1" applyBorder="1"/>
    <xf numFmtId="0" fontId="21" fillId="4" borderId="21" xfId="40" applyFont="1" applyFill="1" applyBorder="1"/>
    <xf numFmtId="0" fontId="21" fillId="4" borderId="47" xfId="40" applyFont="1" applyFill="1" applyBorder="1"/>
    <xf numFmtId="0" fontId="21" fillId="4" borderId="16" xfId="40" applyFont="1" applyFill="1" applyBorder="1"/>
    <xf numFmtId="0" fontId="21" fillId="4" borderId="48" xfId="40" applyFont="1" applyFill="1" applyBorder="1"/>
    <xf numFmtId="0" fontId="21" fillId="0" borderId="0" xfId="40" applyFont="1"/>
    <xf numFmtId="0" fontId="21" fillId="0" borderId="14" xfId="0" applyFont="1" applyBorder="1" applyAlignment="1" applyProtection="1">
      <alignment horizontal="left" vertical="center" wrapText="1"/>
      <protection locked="0"/>
    </xf>
    <xf numFmtId="0" fontId="21" fillId="0" borderId="79" xfId="45" applyFont="1" applyBorder="1" applyAlignment="1" applyProtection="1">
      <alignment horizontal="center" vertical="center"/>
      <protection locked="0"/>
    </xf>
    <xf numFmtId="0" fontId="21" fillId="4" borderId="14" xfId="0" applyFont="1" applyFill="1" applyBorder="1" applyAlignment="1">
      <alignment horizontal="center" vertical="center" wrapText="1"/>
    </xf>
    <xf numFmtId="0" fontId="21" fillId="4" borderId="83" xfId="40" applyFont="1" applyFill="1" applyBorder="1"/>
    <xf numFmtId="0" fontId="21" fillId="4" borderId="84" xfId="40" applyFont="1" applyFill="1" applyBorder="1"/>
    <xf numFmtId="0" fontId="26" fillId="25" borderId="87" xfId="45" applyFont="1" applyFill="1" applyBorder="1" applyAlignment="1">
      <alignment horizontal="center"/>
    </xf>
    <xf numFmtId="0" fontId="21" fillId="4" borderId="99" xfId="40" applyFont="1" applyFill="1" applyBorder="1"/>
    <xf numFmtId="0" fontId="21" fillId="4" borderId="100" xfId="40" applyFont="1" applyFill="1" applyBorder="1"/>
    <xf numFmtId="0" fontId="21" fillId="4" borderId="101" xfId="40" applyFont="1" applyFill="1" applyBorder="1"/>
    <xf numFmtId="0" fontId="29" fillId="0" borderId="80" xfId="40" applyFont="1" applyBorder="1"/>
    <xf numFmtId="0" fontId="29" fillId="0" borderId="81" xfId="40" applyFont="1" applyBorder="1"/>
    <xf numFmtId="0" fontId="23" fillId="4" borderId="10" xfId="40" applyFont="1" applyFill="1" applyBorder="1" applyAlignment="1">
      <alignment horizontal="center" textRotation="90"/>
    </xf>
    <xf numFmtId="0" fontId="25" fillId="4" borderId="64" xfId="40" applyFont="1" applyFill="1" applyBorder="1" applyAlignment="1">
      <alignment horizontal="center" vertical="center"/>
    </xf>
    <xf numFmtId="0" fontId="21" fillId="4" borderId="30" xfId="40" applyFont="1" applyFill="1" applyBorder="1" applyAlignment="1">
      <alignment horizontal="center"/>
    </xf>
    <xf numFmtId="0" fontId="21" fillId="4" borderId="50" xfId="40" applyFont="1" applyFill="1" applyBorder="1" applyAlignment="1">
      <alignment horizontal="center"/>
    </xf>
    <xf numFmtId="0" fontId="21" fillId="0" borderId="0" xfId="40" applyFont="1" applyAlignment="1">
      <alignment horizontal="center"/>
    </xf>
    <xf numFmtId="0" fontId="32" fillId="25" borderId="69" xfId="40" applyFont="1" applyFill="1" applyBorder="1" applyAlignment="1">
      <alignment horizontal="center"/>
    </xf>
    <xf numFmtId="0" fontId="32" fillId="29" borderId="71" xfId="40" applyFont="1" applyFill="1" applyBorder="1" applyProtection="1">
      <protection locked="0"/>
    </xf>
    <xf numFmtId="0" fontId="32" fillId="0" borderId="16" xfId="39" applyFont="1" applyBorder="1" applyAlignment="1" applyProtection="1">
      <alignment horizontal="center"/>
      <protection locked="0"/>
    </xf>
    <xf numFmtId="1" fontId="32" fillId="4" borderId="18" xfId="40" applyNumberFormat="1" applyFont="1" applyFill="1" applyBorder="1" applyAlignment="1">
      <alignment horizontal="center"/>
    </xf>
    <xf numFmtId="0" fontId="32" fillId="0" borderId="19" xfId="39" applyFont="1" applyBorder="1" applyAlignment="1" applyProtection="1">
      <alignment horizontal="center"/>
      <protection locked="0"/>
    </xf>
    <xf numFmtId="0" fontId="32" fillId="0" borderId="56" xfId="39" applyFont="1" applyBorder="1" applyAlignment="1" applyProtection="1">
      <alignment horizontal="center"/>
      <protection locked="0"/>
    </xf>
    <xf numFmtId="0" fontId="32" fillId="0" borderId="47" xfId="39" applyFont="1" applyBorder="1" applyAlignment="1" applyProtection="1">
      <alignment horizontal="center"/>
      <protection locked="0"/>
    </xf>
    <xf numFmtId="1" fontId="32" fillId="4" borderId="15" xfId="40" applyNumberFormat="1" applyFont="1" applyFill="1" applyBorder="1" applyAlignment="1">
      <alignment horizontal="center"/>
    </xf>
    <xf numFmtId="1" fontId="32" fillId="4" borderId="16" xfId="40" applyNumberFormat="1" applyFont="1" applyFill="1" applyBorder="1" applyAlignment="1">
      <alignment horizontal="center"/>
    </xf>
    <xf numFmtId="1" fontId="32" fillId="4" borderId="20" xfId="40" applyNumberFormat="1" applyFont="1" applyFill="1" applyBorder="1" applyAlignment="1">
      <alignment horizontal="center" vertical="center" shrinkToFit="1"/>
    </xf>
    <xf numFmtId="0" fontId="32" fillId="0" borderId="32" xfId="39" applyFont="1" applyBorder="1" applyAlignment="1" applyProtection="1">
      <alignment horizontal="center"/>
      <protection locked="0"/>
    </xf>
    <xf numFmtId="0" fontId="32" fillId="0" borderId="104" xfId="39" applyFont="1" applyBorder="1" applyAlignment="1" applyProtection="1">
      <alignment horizontal="center"/>
      <protection locked="0"/>
    </xf>
    <xf numFmtId="1" fontId="32" fillId="4" borderId="12" xfId="40" applyNumberFormat="1" applyFont="1" applyFill="1" applyBorder="1" applyAlignment="1">
      <alignment horizontal="center"/>
    </xf>
    <xf numFmtId="0" fontId="32" fillId="0" borderId="105" xfId="39" applyFont="1" applyBorder="1" applyAlignment="1" applyProtection="1">
      <alignment horizontal="center"/>
      <protection locked="0"/>
    </xf>
    <xf numFmtId="0" fontId="32" fillId="0" borderId="70" xfId="40" applyFont="1" applyBorder="1"/>
    <xf numFmtId="0" fontId="32" fillId="0" borderId="102" xfId="40" applyFont="1" applyBorder="1"/>
    <xf numFmtId="0" fontId="32" fillId="0" borderId="103" xfId="40" applyFont="1" applyBorder="1"/>
    <xf numFmtId="0" fontId="32" fillId="0" borderId="68" xfId="40" applyFont="1" applyBorder="1"/>
    <xf numFmtId="0" fontId="32" fillId="0" borderId="75" xfId="40" applyFont="1" applyBorder="1"/>
    <xf numFmtId="0" fontId="32" fillId="30" borderId="70" xfId="40" applyFont="1" applyFill="1" applyBorder="1" applyAlignment="1">
      <alignment horizontal="center"/>
    </xf>
    <xf numFmtId="0" fontId="32" fillId="0" borderId="123" xfId="40" applyFont="1" applyBorder="1"/>
    <xf numFmtId="1" fontId="32" fillId="4" borderId="15" xfId="40" applyNumberFormat="1" applyFont="1" applyFill="1" applyBorder="1" applyAlignment="1">
      <alignment horizontal="center" vertical="center"/>
    </xf>
    <xf numFmtId="1" fontId="32" fillId="4" borderId="18" xfId="40" applyNumberFormat="1" applyFont="1" applyFill="1" applyBorder="1" applyAlignment="1">
      <alignment horizontal="center" vertical="center"/>
    </xf>
    <xf numFmtId="1" fontId="32" fillId="4" borderId="124" xfId="40" applyNumberFormat="1" applyFont="1" applyFill="1" applyBorder="1" applyAlignment="1">
      <alignment horizontal="center" vertical="center"/>
    </xf>
    <xf numFmtId="1" fontId="32" fillId="4" borderId="14" xfId="40" applyNumberFormat="1" applyFont="1" applyFill="1" applyBorder="1" applyAlignment="1">
      <alignment horizontal="center" vertical="center"/>
    </xf>
    <xf numFmtId="0" fontId="0" fillId="0" borderId="123" xfId="40" applyFont="1" applyBorder="1"/>
    <xf numFmtId="0" fontId="32" fillId="0" borderId="69" xfId="40" applyFont="1" applyBorder="1"/>
    <xf numFmtId="0" fontId="32" fillId="0" borderId="71" xfId="0" applyFont="1" applyBorder="1"/>
    <xf numFmtId="0" fontId="32" fillId="0" borderId="106" xfId="40" applyFont="1" applyBorder="1"/>
    <xf numFmtId="0" fontId="32" fillId="0" borderId="111" xfId="0" applyFont="1" applyBorder="1"/>
    <xf numFmtId="0" fontId="32" fillId="0" borderId="0" xfId="40" applyFont="1"/>
    <xf numFmtId="0" fontId="32" fillId="0" borderId="73" xfId="40" applyFont="1" applyBorder="1" applyProtection="1">
      <protection locked="0"/>
    </xf>
    <xf numFmtId="0" fontId="32" fillId="4" borderId="10" xfId="40" applyFont="1" applyFill="1" applyBorder="1"/>
    <xf numFmtId="0" fontId="37" fillId="4" borderId="85" xfId="40" applyFont="1" applyFill="1" applyBorder="1" applyAlignment="1">
      <alignment horizontal="center"/>
    </xf>
    <xf numFmtId="1" fontId="37" fillId="4" borderId="94" xfId="40" applyNumberFormat="1" applyFont="1" applyFill="1" applyBorder="1" applyAlignment="1">
      <alignment horizontal="center"/>
    </xf>
    <xf numFmtId="0" fontId="37" fillId="4" borderId="95" xfId="40" applyFont="1" applyFill="1" applyBorder="1" applyAlignment="1">
      <alignment horizontal="center"/>
    </xf>
    <xf numFmtId="1" fontId="37" fillId="4" borderId="96" xfId="40" applyNumberFormat="1" applyFont="1" applyFill="1" applyBorder="1" applyAlignment="1">
      <alignment horizontal="center"/>
    </xf>
    <xf numFmtId="0" fontId="37" fillId="4" borderId="23" xfId="40" applyFont="1" applyFill="1" applyBorder="1" applyAlignment="1">
      <alignment horizontal="center"/>
    </xf>
    <xf numFmtId="0" fontId="32" fillId="4" borderId="24" xfId="40" applyFont="1" applyFill="1" applyBorder="1"/>
    <xf numFmtId="0" fontId="37" fillId="4" borderId="0" xfId="40" applyFont="1" applyFill="1" applyAlignment="1">
      <alignment horizontal="center"/>
    </xf>
    <xf numFmtId="0" fontId="32" fillId="4" borderId="28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29" xfId="0" applyFont="1" applyFill="1" applyBorder="1" applyAlignment="1">
      <alignment horizontal="center" vertical="center" wrapText="1"/>
    </xf>
    <xf numFmtId="0" fontId="32" fillId="25" borderId="115" xfId="40" applyFont="1" applyFill="1" applyBorder="1" applyAlignment="1">
      <alignment horizontal="center"/>
    </xf>
    <xf numFmtId="0" fontId="32" fillId="0" borderId="120" xfId="40" applyFont="1" applyBorder="1" applyProtection="1">
      <protection locked="0"/>
    </xf>
    <xf numFmtId="0" fontId="32" fillId="0" borderId="12" xfId="39" applyFont="1" applyBorder="1" applyAlignment="1" applyProtection="1">
      <alignment horizontal="center"/>
      <protection locked="0"/>
    </xf>
    <xf numFmtId="0" fontId="32" fillId="0" borderId="118" xfId="39" applyFont="1" applyBorder="1" applyAlignment="1" applyProtection="1">
      <alignment horizontal="center"/>
      <protection locked="0"/>
    </xf>
    <xf numFmtId="0" fontId="32" fillId="0" borderId="116" xfId="39" applyFont="1" applyBorder="1" applyAlignment="1" applyProtection="1">
      <alignment horizontal="center"/>
      <protection locked="0"/>
    </xf>
    <xf numFmtId="0" fontId="32" fillId="4" borderId="18" xfId="40" applyFont="1" applyFill="1" applyBorder="1" applyAlignment="1">
      <alignment horizontal="center"/>
    </xf>
    <xf numFmtId="0" fontId="32" fillId="25" borderId="0" xfId="40" applyFont="1" applyFill="1" applyAlignment="1">
      <alignment horizontal="center"/>
    </xf>
    <xf numFmtId="0" fontId="32" fillId="0" borderId="121" xfId="40" applyFont="1" applyBorder="1" applyProtection="1">
      <protection locked="0"/>
    </xf>
    <xf numFmtId="0" fontId="32" fillId="0" borderId="117" xfId="39" applyFont="1" applyBorder="1" applyAlignment="1" applyProtection="1">
      <alignment horizontal="center"/>
      <protection locked="0"/>
    </xf>
    <xf numFmtId="1" fontId="32" fillId="4" borderId="10" xfId="40" applyNumberFormat="1" applyFont="1" applyFill="1" applyBorder="1" applyAlignment="1">
      <alignment horizontal="center"/>
    </xf>
    <xf numFmtId="0" fontId="32" fillId="0" borderId="10" xfId="39" applyFont="1" applyBorder="1" applyAlignment="1" applyProtection="1">
      <alignment horizontal="center"/>
      <protection locked="0"/>
    </xf>
    <xf numFmtId="0" fontId="32" fillId="0" borderId="119" xfId="39" applyFont="1" applyBorder="1" applyAlignment="1" applyProtection="1">
      <alignment horizontal="center"/>
      <protection locked="0"/>
    </xf>
    <xf numFmtId="0" fontId="32" fillId="0" borderId="11" xfId="39" applyFont="1" applyBorder="1" applyAlignment="1" applyProtection="1">
      <alignment horizontal="center"/>
      <protection locked="0"/>
    </xf>
    <xf numFmtId="0" fontId="32" fillId="0" borderId="57" xfId="39" applyFont="1" applyBorder="1" applyAlignment="1" applyProtection="1">
      <alignment horizontal="center"/>
      <protection locked="0"/>
    </xf>
    <xf numFmtId="0" fontId="32" fillId="0" borderId="112" xfId="39" applyFont="1" applyBorder="1" applyAlignment="1" applyProtection="1">
      <alignment horizontal="center"/>
      <protection locked="0"/>
    </xf>
    <xf numFmtId="1" fontId="32" fillId="4" borderId="24" xfId="40" applyNumberFormat="1" applyFont="1" applyFill="1" applyBorder="1" applyAlignment="1">
      <alignment horizontal="center"/>
    </xf>
    <xf numFmtId="0" fontId="32" fillId="0" borderId="0" xfId="39" applyFont="1" applyAlignment="1" applyProtection="1">
      <alignment horizontal="center"/>
      <protection locked="0"/>
    </xf>
    <xf numFmtId="0" fontId="32" fillId="0" borderId="113" xfId="39" applyFont="1" applyBorder="1" applyAlignment="1" applyProtection="1">
      <alignment horizontal="center"/>
      <protection locked="0"/>
    </xf>
    <xf numFmtId="1" fontId="32" fillId="4" borderId="23" xfId="40" applyNumberFormat="1" applyFont="1" applyFill="1" applyBorder="1" applyAlignment="1">
      <alignment horizontal="center"/>
    </xf>
    <xf numFmtId="1" fontId="32" fillId="4" borderId="112" xfId="40" applyNumberFormat="1" applyFont="1" applyFill="1" applyBorder="1" applyAlignment="1">
      <alignment horizontal="center"/>
    </xf>
    <xf numFmtId="0" fontId="32" fillId="4" borderId="24" xfId="40" applyFont="1" applyFill="1" applyBorder="1" applyAlignment="1">
      <alignment horizontal="center"/>
    </xf>
    <xf numFmtId="1" fontId="32" fillId="4" borderId="114" xfId="40" applyNumberFormat="1" applyFont="1" applyFill="1" applyBorder="1" applyAlignment="1">
      <alignment horizontal="center" vertical="center" shrinkToFit="1"/>
    </xf>
    <xf numFmtId="0" fontId="32" fillId="4" borderId="34" xfId="40" applyFont="1" applyFill="1" applyBorder="1" applyAlignment="1">
      <alignment horizontal="center"/>
    </xf>
    <xf numFmtId="0" fontId="37" fillId="4" borderId="35" xfId="40" applyFont="1" applyFill="1" applyBorder="1" applyAlignment="1">
      <alignment horizontal="center"/>
    </xf>
    <xf numFmtId="1" fontId="37" fillId="4" borderId="34" xfId="40" applyNumberFormat="1" applyFont="1" applyFill="1" applyBorder="1" applyAlignment="1">
      <alignment horizontal="center"/>
    </xf>
    <xf numFmtId="1" fontId="37" fillId="4" borderId="36" xfId="40" applyNumberFormat="1" applyFont="1" applyFill="1" applyBorder="1" applyAlignment="1">
      <alignment horizontal="center"/>
    </xf>
    <xf numFmtId="0" fontId="37" fillId="4" borderId="22" xfId="40" applyFont="1" applyFill="1" applyBorder="1" applyAlignment="1">
      <alignment horizontal="center"/>
    </xf>
    <xf numFmtId="1" fontId="37" fillId="4" borderId="37" xfId="40" applyNumberFormat="1" applyFont="1" applyFill="1" applyBorder="1" applyAlignment="1">
      <alignment horizontal="center"/>
    </xf>
    <xf numFmtId="1" fontId="37" fillId="4" borderId="33" xfId="40" applyNumberFormat="1" applyFont="1" applyFill="1" applyBorder="1" applyAlignment="1">
      <alignment horizontal="center"/>
    </xf>
    <xf numFmtId="1" fontId="32" fillId="4" borderId="34" xfId="40" applyNumberFormat="1" applyFont="1" applyFill="1" applyBorder="1" applyAlignment="1">
      <alignment horizontal="center"/>
    </xf>
    <xf numFmtId="1" fontId="37" fillId="4" borderId="55" xfId="40" applyNumberFormat="1" applyFont="1" applyFill="1" applyBorder="1" applyAlignment="1">
      <alignment horizontal="center"/>
    </xf>
    <xf numFmtId="0" fontId="32" fillId="0" borderId="72" xfId="45" applyFont="1" applyBorder="1" applyAlignment="1" applyProtection="1">
      <alignment horizontal="center" vertical="center"/>
      <protection locked="0"/>
    </xf>
    <xf numFmtId="0" fontId="32" fillId="25" borderId="70" xfId="40" applyFont="1" applyFill="1" applyBorder="1" applyAlignment="1">
      <alignment horizontal="center"/>
    </xf>
    <xf numFmtId="0" fontId="32" fillId="0" borderId="71" xfId="45" applyFont="1" applyBorder="1" applyProtection="1">
      <protection locked="0"/>
    </xf>
    <xf numFmtId="0" fontId="32" fillId="24" borderId="34" xfId="40" applyFont="1" applyFill="1" applyBorder="1" applyAlignment="1">
      <alignment horizontal="center"/>
    </xf>
    <xf numFmtId="0" fontId="37" fillId="27" borderId="36" xfId="40" applyFont="1" applyFill="1" applyBorder="1" applyAlignment="1">
      <alignment horizontal="center" vertical="center"/>
    </xf>
    <xf numFmtId="1" fontId="37" fillId="27" borderId="34" xfId="0" applyNumberFormat="1" applyFont="1" applyFill="1" applyBorder="1" applyAlignment="1">
      <alignment horizontal="center" vertical="center"/>
    </xf>
    <xf numFmtId="0" fontId="37" fillId="28" borderId="27" xfId="40" applyFont="1" applyFill="1" applyBorder="1" applyAlignment="1">
      <alignment horizontal="center" vertical="center"/>
    </xf>
    <xf numFmtId="1" fontId="37" fillId="27" borderId="55" xfId="0" applyNumberFormat="1" applyFont="1" applyFill="1" applyBorder="1" applyAlignment="1">
      <alignment horizontal="center" vertical="center"/>
    </xf>
    <xf numFmtId="0" fontId="37" fillId="4" borderId="33" xfId="40" applyFont="1" applyFill="1" applyBorder="1" applyAlignment="1">
      <alignment horizontal="center"/>
    </xf>
    <xf numFmtId="0" fontId="37" fillId="4" borderId="36" xfId="40" applyFont="1" applyFill="1" applyBorder="1" applyAlignment="1">
      <alignment horizontal="center"/>
    </xf>
    <xf numFmtId="0" fontId="32" fillId="4" borderId="33" xfId="0" applyFont="1" applyFill="1" applyBorder="1" applyAlignment="1">
      <alignment horizontal="center" vertical="center" wrapText="1"/>
    </xf>
    <xf numFmtId="0" fontId="32" fillId="4" borderId="34" xfId="0" applyFont="1" applyFill="1" applyBorder="1" applyAlignment="1">
      <alignment horizontal="center" vertical="center" wrapText="1"/>
    </xf>
    <xf numFmtId="0" fontId="32" fillId="0" borderId="71" xfId="40" applyFont="1" applyBorder="1" applyProtection="1">
      <protection locked="0"/>
    </xf>
    <xf numFmtId="0" fontId="32" fillId="0" borderId="89" xfId="39" applyFont="1" applyBorder="1" applyAlignment="1" applyProtection="1">
      <alignment horizontal="center"/>
      <protection locked="0"/>
    </xf>
    <xf numFmtId="165" fontId="32" fillId="4" borderId="14" xfId="26" applyNumberFormat="1" applyFill="1" applyBorder="1" applyAlignment="1" applyProtection="1">
      <alignment horizontal="center" vertical="center"/>
    </xf>
    <xf numFmtId="165" fontId="32" fillId="4" borderId="125" xfId="26" applyNumberFormat="1" applyFill="1" applyBorder="1" applyAlignment="1" applyProtection="1">
      <alignment horizontal="center" vertical="center"/>
    </xf>
    <xf numFmtId="165" fontId="32" fillId="4" borderId="18" xfId="26" applyNumberFormat="1" applyFill="1" applyBorder="1" applyAlignment="1" applyProtection="1">
      <alignment horizontal="center" vertical="center"/>
    </xf>
    <xf numFmtId="165" fontId="32" fillId="4" borderId="20" xfId="26" applyNumberFormat="1" applyFill="1" applyBorder="1" applyAlignment="1" applyProtection="1">
      <alignment horizontal="center" vertical="center"/>
    </xf>
    <xf numFmtId="0" fontId="32" fillId="0" borderId="82" xfId="0" applyFont="1" applyBorder="1" applyAlignment="1">
      <alignment horizontal="left" vertical="center"/>
    </xf>
    <xf numFmtId="0" fontId="32" fillId="0" borderId="21" xfId="39" applyFont="1" applyBorder="1" applyAlignment="1" applyProtection="1">
      <alignment horizontal="center"/>
      <protection locked="0"/>
    </xf>
    <xf numFmtId="0" fontId="32" fillId="0" borderId="90" xfId="39" applyFont="1" applyBorder="1" applyAlignment="1" applyProtection="1">
      <alignment horizontal="center"/>
      <protection locked="0"/>
    </xf>
    <xf numFmtId="1" fontId="32" fillId="4" borderId="14" xfId="40" applyNumberFormat="1" applyFont="1" applyFill="1" applyBorder="1" applyAlignment="1">
      <alignment horizontal="center"/>
    </xf>
    <xf numFmtId="0" fontId="32" fillId="0" borderId="97" xfId="39" applyFont="1" applyBorder="1" applyAlignment="1" applyProtection="1">
      <alignment horizontal="center"/>
      <protection locked="0"/>
    </xf>
    <xf numFmtId="0" fontId="32" fillId="0" borderId="108" xfId="40" applyFont="1" applyBorder="1"/>
    <xf numFmtId="0" fontId="32" fillId="0" borderId="109" xfId="40" applyFont="1" applyBorder="1"/>
    <xf numFmtId="0" fontId="32" fillId="0" borderId="107" xfId="40" applyFont="1" applyBorder="1"/>
    <xf numFmtId="0" fontId="32" fillId="0" borderId="110" xfId="40" applyFont="1" applyBorder="1"/>
    <xf numFmtId="0" fontId="32" fillId="4" borderId="33" xfId="40" applyFont="1" applyFill="1" applyBorder="1" applyAlignment="1">
      <alignment horizontal="center" vertical="center" wrapText="1"/>
    </xf>
    <xf numFmtId="0" fontId="32" fillId="24" borderId="33" xfId="40" applyFont="1" applyFill="1" applyBorder="1" applyAlignment="1">
      <alignment horizontal="center" vertical="center" wrapText="1"/>
    </xf>
    <xf numFmtId="0" fontId="32" fillId="4" borderId="34" xfId="40" applyFont="1" applyFill="1" applyBorder="1"/>
    <xf numFmtId="0" fontId="32" fillId="4" borderId="55" xfId="0" applyFont="1" applyFill="1" applyBorder="1" applyAlignment="1">
      <alignment horizontal="center" vertical="center" wrapText="1"/>
    </xf>
    <xf numFmtId="0" fontId="32" fillId="0" borderId="128" xfId="40" applyFont="1" applyBorder="1"/>
    <xf numFmtId="0" fontId="32" fillId="0" borderId="129" xfId="40" applyFont="1" applyBorder="1"/>
    <xf numFmtId="0" fontId="0" fillId="0" borderId="71" xfId="40" applyFont="1" applyBorder="1" applyProtection="1">
      <protection locked="0"/>
    </xf>
    <xf numFmtId="0" fontId="0" fillId="0" borderId="69" xfId="40" applyFont="1" applyBorder="1"/>
    <xf numFmtId="0" fontId="0" fillId="0" borderId="70" xfId="40" applyFont="1" applyBorder="1"/>
    <xf numFmtId="165" fontId="0" fillId="4" borderId="20" xfId="26" applyNumberFormat="1" applyFont="1" applyFill="1" applyBorder="1" applyAlignment="1" applyProtection="1">
      <alignment horizontal="center" vertical="center"/>
    </xf>
    <xf numFmtId="0" fontId="0" fillId="0" borderId="82" xfId="0" applyBorder="1" applyAlignment="1">
      <alignment horizontal="left" vertical="center"/>
    </xf>
    <xf numFmtId="165" fontId="0" fillId="4" borderId="125" xfId="26" applyNumberFormat="1" applyFont="1" applyFill="1" applyBorder="1" applyAlignment="1" applyProtection="1">
      <alignment horizontal="center" vertical="center"/>
    </xf>
    <xf numFmtId="164" fontId="0" fillId="4" borderId="20" xfId="26" applyFont="1" applyFill="1" applyBorder="1" applyAlignment="1" applyProtection="1">
      <alignment horizontal="center" vertical="center"/>
    </xf>
    <xf numFmtId="0" fontId="0" fillId="0" borderId="103" xfId="40" applyFont="1" applyBorder="1"/>
    <xf numFmtId="0" fontId="32" fillId="30" borderId="69" xfId="40" applyFont="1" applyFill="1" applyBorder="1" applyAlignment="1">
      <alignment horizontal="center"/>
    </xf>
    <xf numFmtId="0" fontId="32" fillId="0" borderId="70" xfId="0" applyFont="1" applyBorder="1" applyAlignment="1">
      <alignment horizontal="left" vertical="center"/>
    </xf>
    <xf numFmtId="0" fontId="0" fillId="29" borderId="71" xfId="40" applyFont="1" applyFill="1" applyBorder="1" applyProtection="1">
      <protection locked="0"/>
    </xf>
    <xf numFmtId="0" fontId="0" fillId="0" borderId="122" xfId="40" applyFont="1" applyBorder="1"/>
    <xf numFmtId="0" fontId="0" fillId="29" borderId="82" xfId="0" applyFill="1" applyBorder="1" applyAlignment="1">
      <alignment horizontal="left" vertical="center"/>
    </xf>
    <xf numFmtId="0" fontId="32" fillId="0" borderId="133" xfId="40" applyFont="1" applyBorder="1" applyProtection="1">
      <protection locked="0"/>
    </xf>
    <xf numFmtId="0" fontId="27" fillId="4" borderId="134" xfId="40" applyFont="1" applyFill="1" applyBorder="1"/>
    <xf numFmtId="0" fontId="26" fillId="25" borderId="135" xfId="45" applyFont="1" applyFill="1" applyBorder="1" applyAlignment="1">
      <alignment horizontal="center"/>
    </xf>
    <xf numFmtId="0" fontId="26" fillId="4" borderId="136" xfId="40" applyFont="1" applyFill="1" applyBorder="1" applyAlignment="1">
      <alignment horizontal="center"/>
    </xf>
    <xf numFmtId="0" fontId="26" fillId="4" borderId="126" xfId="40" applyFont="1" applyFill="1" applyBorder="1" applyAlignment="1">
      <alignment horizontal="center"/>
    </xf>
    <xf numFmtId="0" fontId="32" fillId="4" borderId="91" xfId="40" applyFont="1" applyFill="1" applyBorder="1"/>
    <xf numFmtId="0" fontId="37" fillId="4" borderId="86" xfId="40" applyFont="1" applyFill="1" applyBorder="1" applyAlignment="1">
      <alignment horizontal="center"/>
    </xf>
    <xf numFmtId="0" fontId="32" fillId="0" borderId="138" xfId="39" applyFont="1" applyBorder="1" applyAlignment="1" applyProtection="1">
      <alignment horizontal="center"/>
      <protection locked="0"/>
    </xf>
    <xf numFmtId="1" fontId="32" fillId="4" borderId="139" xfId="40" applyNumberFormat="1" applyFont="1" applyFill="1" applyBorder="1" applyAlignment="1">
      <alignment horizontal="center"/>
    </xf>
    <xf numFmtId="0" fontId="32" fillId="29" borderId="115" xfId="39" applyFont="1" applyFill="1" applyBorder="1" applyAlignment="1" applyProtection="1">
      <alignment horizontal="center"/>
      <protection locked="0"/>
    </xf>
    <xf numFmtId="0" fontId="32" fillId="0" borderId="140" xfId="39" applyFont="1" applyBorder="1" applyAlignment="1" applyProtection="1">
      <alignment horizontal="center"/>
      <protection locked="0"/>
    </xf>
    <xf numFmtId="0" fontId="32" fillId="0" borderId="141" xfId="39" applyFont="1" applyBorder="1" applyAlignment="1" applyProtection="1">
      <alignment horizontal="center"/>
      <protection locked="0"/>
    </xf>
    <xf numFmtId="0" fontId="32" fillId="0" borderId="115" xfId="39" applyFont="1" applyBorder="1" applyAlignment="1" applyProtection="1">
      <alignment horizontal="center"/>
      <protection locked="0"/>
    </xf>
    <xf numFmtId="0" fontId="32" fillId="29" borderId="138" xfId="39" applyFont="1" applyFill="1" applyBorder="1" applyAlignment="1" applyProtection="1">
      <alignment horizontal="center"/>
      <protection locked="0"/>
    </xf>
    <xf numFmtId="0" fontId="0" fillId="0" borderId="141" xfId="39" applyFont="1" applyBorder="1" applyAlignment="1" applyProtection="1">
      <alignment horizontal="center"/>
      <protection locked="0"/>
    </xf>
    <xf numFmtId="0" fontId="32" fillId="0" borderId="142" xfId="39" applyFont="1" applyBorder="1" applyAlignment="1" applyProtection="1">
      <alignment horizontal="center"/>
      <protection locked="0"/>
    </xf>
    <xf numFmtId="0" fontId="32" fillId="0" borderId="139" xfId="39" applyFont="1" applyBorder="1" applyAlignment="1" applyProtection="1">
      <alignment horizontal="center"/>
      <protection locked="0"/>
    </xf>
    <xf numFmtId="0" fontId="32" fillId="29" borderId="142" xfId="39" applyFont="1" applyFill="1" applyBorder="1" applyAlignment="1" applyProtection="1">
      <alignment horizontal="center"/>
      <protection locked="0"/>
    </xf>
    <xf numFmtId="0" fontId="32" fillId="29" borderId="143" xfId="40" applyFont="1" applyFill="1" applyBorder="1" applyProtection="1">
      <protection locked="0"/>
    </xf>
    <xf numFmtId="0" fontId="32" fillId="0" borderId="144" xfId="39" applyFont="1" applyBorder="1" applyAlignment="1" applyProtection="1">
      <alignment horizontal="center"/>
      <protection locked="0"/>
    </xf>
    <xf numFmtId="0" fontId="32" fillId="29" borderId="141" xfId="39" applyFont="1" applyFill="1" applyBorder="1" applyAlignment="1" applyProtection="1">
      <alignment horizontal="center"/>
      <protection locked="0"/>
    </xf>
    <xf numFmtId="0" fontId="32" fillId="0" borderId="145" xfId="39" applyFont="1" applyBorder="1" applyAlignment="1" applyProtection="1">
      <alignment horizontal="center"/>
      <protection locked="0"/>
    </xf>
    <xf numFmtId="1" fontId="32" fillId="4" borderId="146" xfId="40" applyNumberFormat="1" applyFont="1" applyFill="1" applyBorder="1" applyAlignment="1">
      <alignment horizontal="center"/>
    </xf>
    <xf numFmtId="0" fontId="32" fillId="0" borderId="147" xfId="39" applyFont="1" applyBorder="1" applyAlignment="1" applyProtection="1">
      <alignment horizontal="center"/>
      <protection locked="0"/>
    </xf>
    <xf numFmtId="0" fontId="32" fillId="29" borderId="148" xfId="39" applyFont="1" applyFill="1" applyBorder="1" applyAlignment="1" applyProtection="1">
      <alignment horizontal="center"/>
      <protection locked="0"/>
    </xf>
    <xf numFmtId="0" fontId="32" fillId="0" borderId="149" xfId="39" applyFont="1" applyBorder="1" applyAlignment="1" applyProtection="1">
      <alignment horizontal="center"/>
      <protection locked="0"/>
    </xf>
    <xf numFmtId="0" fontId="32" fillId="0" borderId="150" xfId="39" applyFont="1" applyBorder="1" applyAlignment="1" applyProtection="1">
      <alignment horizontal="center"/>
      <protection locked="0"/>
    </xf>
    <xf numFmtId="0" fontId="32" fillId="0" borderId="148" xfId="39" applyFont="1" applyBorder="1" applyAlignment="1" applyProtection="1">
      <alignment horizontal="center"/>
      <protection locked="0"/>
    </xf>
    <xf numFmtId="0" fontId="0" fillId="0" borderId="56" xfId="39" applyFont="1" applyBorder="1" applyAlignment="1" applyProtection="1">
      <alignment horizontal="center"/>
      <protection locked="0"/>
    </xf>
    <xf numFmtId="0" fontId="0" fillId="0" borderId="16" xfId="39" applyFont="1" applyBorder="1" applyAlignment="1" applyProtection="1">
      <alignment horizontal="center"/>
      <protection locked="0"/>
    </xf>
    <xf numFmtId="0" fontId="0" fillId="0" borderId="115" xfId="39" applyFont="1" applyBorder="1" applyAlignment="1" applyProtection="1">
      <alignment horizontal="center"/>
      <protection locked="0"/>
    </xf>
    <xf numFmtId="0" fontId="0" fillId="29" borderId="115" xfId="39" applyFont="1" applyFill="1" applyBorder="1" applyAlignment="1" applyProtection="1">
      <alignment horizontal="center"/>
      <protection locked="0"/>
    </xf>
    <xf numFmtId="0" fontId="0" fillId="0" borderId="116" xfId="39" applyFont="1" applyBorder="1" applyAlignment="1" applyProtection="1">
      <alignment horizontal="center"/>
      <protection locked="0"/>
    </xf>
    <xf numFmtId="0" fontId="0" fillId="0" borderId="57" xfId="39" applyFont="1" applyBorder="1" applyAlignment="1" applyProtection="1">
      <alignment horizontal="center"/>
      <protection locked="0"/>
    </xf>
    <xf numFmtId="0" fontId="32" fillId="0" borderId="24" xfId="39" applyFont="1" applyBorder="1" applyAlignment="1" applyProtection="1">
      <alignment horizontal="center"/>
      <protection locked="0"/>
    </xf>
    <xf numFmtId="0" fontId="32" fillId="0" borderId="151" xfId="39" applyFont="1" applyBorder="1" applyAlignment="1" applyProtection="1">
      <alignment horizontal="center"/>
      <protection locked="0"/>
    </xf>
    <xf numFmtId="0" fontId="32" fillId="0" borderId="152" xfId="39" applyFont="1" applyBorder="1" applyAlignment="1" applyProtection="1">
      <alignment horizontal="center"/>
      <protection locked="0"/>
    </xf>
    <xf numFmtId="0" fontId="0" fillId="0" borderId="152" xfId="39" applyFont="1" applyBorder="1" applyAlignment="1" applyProtection="1">
      <alignment horizontal="center"/>
      <protection locked="0"/>
    </xf>
    <xf numFmtId="0" fontId="0" fillId="0" borderId="106" xfId="40" applyFont="1" applyBorder="1"/>
    <xf numFmtId="0" fontId="0" fillId="29" borderId="71" xfId="40" applyFont="1" applyFill="1" applyBorder="1" applyAlignment="1" applyProtection="1">
      <alignment shrinkToFit="1"/>
      <protection locked="0"/>
    </xf>
    <xf numFmtId="0" fontId="32" fillId="0" borderId="153" xfId="0" applyFont="1" applyBorder="1" applyAlignment="1">
      <alignment horizontal="center" vertical="center"/>
    </xf>
    <xf numFmtId="0" fontId="32" fillId="0" borderId="154" xfId="0" applyFont="1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29" borderId="156" xfId="0" applyFill="1" applyBorder="1" applyAlignment="1">
      <alignment horizontal="center" vertical="center"/>
    </xf>
    <xf numFmtId="0" fontId="26" fillId="4" borderId="158" xfId="40" applyFont="1" applyFill="1" applyBorder="1" applyAlignment="1">
      <alignment horizontal="center"/>
    </xf>
    <xf numFmtId="0" fontId="32" fillId="0" borderId="156" xfId="40" applyFont="1" applyBorder="1" applyAlignment="1" applyProtection="1">
      <alignment horizontal="center" vertical="center"/>
      <protection locked="0"/>
    </xf>
    <xf numFmtId="0" fontId="0" fillId="0" borderId="156" xfId="40" applyFont="1" applyBorder="1" applyAlignment="1" applyProtection="1">
      <alignment horizontal="center" vertical="center"/>
      <protection locked="0"/>
    </xf>
    <xf numFmtId="0" fontId="32" fillId="29" borderId="156" xfId="40" applyFont="1" applyFill="1" applyBorder="1" applyAlignment="1" applyProtection="1">
      <alignment horizontal="center" vertical="center"/>
      <protection locked="0"/>
    </xf>
    <xf numFmtId="0" fontId="0" fillId="0" borderId="159" xfId="0" applyFont="1" applyBorder="1" applyAlignment="1">
      <alignment horizontal="center" vertical="center"/>
    </xf>
    <xf numFmtId="0" fontId="0" fillId="29" borderId="156" xfId="40" applyFont="1" applyFill="1" applyBorder="1" applyAlignment="1" applyProtection="1">
      <alignment horizontal="center" vertical="center"/>
      <protection locked="0"/>
    </xf>
    <xf numFmtId="0" fontId="32" fillId="0" borderId="156" xfId="40" applyFont="1" applyBorder="1" applyAlignment="1">
      <alignment horizontal="center" vertical="center"/>
    </xf>
    <xf numFmtId="0" fontId="32" fillId="4" borderId="94" xfId="40" applyFont="1" applyFill="1" applyBorder="1" applyAlignment="1">
      <alignment horizontal="left"/>
    </xf>
    <xf numFmtId="0" fontId="37" fillId="4" borderId="151" xfId="40" applyFont="1" applyFill="1" applyBorder="1" applyAlignment="1">
      <alignment horizontal="center"/>
    </xf>
    <xf numFmtId="0" fontId="32" fillId="0" borderId="156" xfId="45" applyFont="1" applyBorder="1" applyAlignment="1" applyProtection="1">
      <alignment horizontal="center" vertical="center"/>
      <protection locked="0"/>
    </xf>
    <xf numFmtId="0" fontId="32" fillId="4" borderId="160" xfId="40" applyFont="1" applyFill="1" applyBorder="1" applyAlignment="1">
      <alignment horizontal="left" vertical="center" wrapText="1"/>
    </xf>
    <xf numFmtId="0" fontId="32" fillId="0" borderId="161" xfId="45" applyFont="1" applyBorder="1" applyAlignment="1" applyProtection="1">
      <alignment horizontal="center" vertical="center"/>
      <protection locked="0"/>
    </xf>
    <xf numFmtId="0" fontId="32" fillId="24" borderId="160" xfId="40" applyFont="1" applyFill="1" applyBorder="1" applyAlignment="1">
      <alignment horizontal="left" vertical="center" wrapText="1"/>
    </xf>
    <xf numFmtId="0" fontId="26" fillId="4" borderId="104" xfId="40" applyFont="1" applyFill="1" applyBorder="1" applyAlignment="1">
      <alignment horizontal="center"/>
    </xf>
    <xf numFmtId="0" fontId="32" fillId="4" borderId="11" xfId="40" applyFont="1" applyFill="1" applyBorder="1" applyAlignment="1">
      <alignment horizontal="center"/>
    </xf>
    <xf numFmtId="0" fontId="37" fillId="4" borderId="162" xfId="40" applyFont="1" applyFill="1" applyBorder="1" applyAlignment="1">
      <alignment horizontal="center"/>
    </xf>
    <xf numFmtId="0" fontId="32" fillId="0" borderId="163" xfId="45" applyFont="1" applyBorder="1" applyAlignment="1" applyProtection="1">
      <alignment horizontal="center" vertical="center"/>
      <protection locked="0"/>
    </xf>
    <xf numFmtId="0" fontId="32" fillId="0" borderId="164" xfId="0" applyFont="1" applyBorder="1" applyAlignment="1">
      <alignment horizontal="center" vertical="center"/>
    </xf>
    <xf numFmtId="0" fontId="32" fillId="0" borderId="165" xfId="0" applyFont="1" applyBorder="1" applyAlignment="1">
      <alignment horizontal="center" vertical="center"/>
    </xf>
    <xf numFmtId="0" fontId="0" fillId="0" borderId="165" xfId="0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0" fillId="29" borderId="166" xfId="0" applyFill="1" applyBorder="1" applyAlignment="1">
      <alignment horizontal="center" vertical="center"/>
    </xf>
    <xf numFmtId="0" fontId="42" fillId="29" borderId="141" xfId="39" applyFont="1" applyFill="1" applyBorder="1" applyAlignment="1" applyProtection="1">
      <alignment horizontal="center"/>
      <protection locked="0"/>
    </xf>
    <xf numFmtId="0" fontId="42" fillId="29" borderId="142" xfId="39" applyFont="1" applyFill="1" applyBorder="1" applyAlignment="1" applyProtection="1">
      <alignment horizontal="center"/>
      <protection locked="0"/>
    </xf>
    <xf numFmtId="0" fontId="0" fillId="31" borderId="70" xfId="40" applyFont="1" applyFill="1" applyBorder="1"/>
    <xf numFmtId="0" fontId="0" fillId="29" borderId="70" xfId="40" applyFont="1" applyFill="1" applyBorder="1"/>
    <xf numFmtId="1" fontId="43" fillId="4" borderId="14" xfId="40" applyNumberFormat="1" applyFont="1" applyFill="1" applyBorder="1" applyAlignment="1">
      <alignment horizontal="center" vertical="center"/>
    </xf>
    <xf numFmtId="0" fontId="16" fillId="0" borderId="0" xfId="40" applyFont="1"/>
    <xf numFmtId="0" fontId="32" fillId="0" borderId="149" xfId="40" applyFont="1" applyBorder="1" applyAlignment="1" applyProtection="1">
      <alignment horizontal="center" vertical="center"/>
      <protection locked="0"/>
    </xf>
    <xf numFmtId="0" fontId="32" fillId="0" borderId="19" xfId="40" applyFont="1" applyBorder="1" applyAlignment="1" applyProtection="1">
      <alignment horizontal="center" vertical="center"/>
      <protection locked="0"/>
    </xf>
    <xf numFmtId="0" fontId="41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67" xfId="40" applyFont="1" applyBorder="1" applyAlignment="1" applyProtection="1">
      <alignment horizontal="center" vertical="center"/>
      <protection locked="0"/>
    </xf>
    <xf numFmtId="0" fontId="0" fillId="0" borderId="156" xfId="45" applyFont="1" applyBorder="1" applyAlignment="1" applyProtection="1">
      <alignment horizontal="center" vertical="center"/>
      <protection locked="0"/>
    </xf>
    <xf numFmtId="0" fontId="0" fillId="0" borderId="68" xfId="40" applyFont="1" applyBorder="1"/>
    <xf numFmtId="0" fontId="0" fillId="31" borderId="19" xfId="40" applyFont="1" applyFill="1" applyBorder="1" applyAlignment="1" applyProtection="1">
      <alignment horizontal="center" vertical="center"/>
      <protection locked="0"/>
    </xf>
    <xf numFmtId="0" fontId="0" fillId="31" borderId="111" xfId="0" applyFont="1" applyFill="1" applyBorder="1"/>
    <xf numFmtId="0" fontId="0" fillId="31" borderId="70" xfId="40" applyFont="1" applyFill="1" applyBorder="1" applyProtection="1">
      <protection locked="0"/>
    </xf>
    <xf numFmtId="0" fontId="44" fillId="31" borderId="156" xfId="0" applyFont="1" applyFill="1" applyBorder="1" applyAlignment="1">
      <alignment horizontal="center" vertical="center"/>
    </xf>
    <xf numFmtId="0" fontId="44" fillId="31" borderId="71" xfId="40" applyFont="1" applyFill="1" applyBorder="1" applyProtection="1">
      <protection locked="0"/>
    </xf>
    <xf numFmtId="0" fontId="44" fillId="31" borderId="89" xfId="39" applyFont="1" applyFill="1" applyBorder="1" applyAlignment="1" applyProtection="1">
      <alignment horizontal="center"/>
      <protection locked="0"/>
    </xf>
    <xf numFmtId="1" fontId="44" fillId="32" borderId="18" xfId="40" applyNumberFormat="1" applyFont="1" applyFill="1" applyBorder="1" applyAlignment="1">
      <alignment horizontal="center"/>
    </xf>
    <xf numFmtId="0" fontId="44" fillId="31" borderId="16" xfId="39" applyFont="1" applyFill="1" applyBorder="1" applyAlignment="1" applyProtection="1">
      <alignment horizontal="center"/>
      <protection locked="0"/>
    </xf>
    <xf numFmtId="0" fontId="44" fillId="31" borderId="21" xfId="39" applyFont="1" applyFill="1" applyBorder="1" applyAlignment="1" applyProtection="1">
      <alignment horizontal="center"/>
      <protection locked="0"/>
    </xf>
    <xf numFmtId="0" fontId="44" fillId="31" borderId="19" xfId="39" applyFont="1" applyFill="1" applyBorder="1" applyAlignment="1" applyProtection="1">
      <alignment horizontal="center"/>
      <protection locked="0"/>
    </xf>
    <xf numFmtId="0" fontId="44" fillId="31" borderId="56" xfId="39" applyFont="1" applyFill="1" applyBorder="1" applyAlignment="1" applyProtection="1">
      <alignment horizontal="center"/>
      <protection locked="0"/>
    </xf>
    <xf numFmtId="0" fontId="44" fillId="31" borderId="47" xfId="39" applyFont="1" applyFill="1" applyBorder="1" applyAlignment="1" applyProtection="1">
      <alignment horizontal="center"/>
      <protection locked="0"/>
    </xf>
    <xf numFmtId="1" fontId="44" fillId="32" borderId="15" xfId="40" applyNumberFormat="1" applyFont="1" applyFill="1" applyBorder="1" applyAlignment="1">
      <alignment horizontal="center" vertical="center"/>
    </xf>
    <xf numFmtId="1" fontId="44" fillId="32" borderId="18" xfId="40" applyNumberFormat="1" applyFont="1" applyFill="1" applyBorder="1" applyAlignment="1">
      <alignment horizontal="center" vertical="center"/>
    </xf>
    <xf numFmtId="165" fontId="44" fillId="32" borderId="18" xfId="26" applyNumberFormat="1" applyFont="1" applyFill="1" applyBorder="1" applyAlignment="1" applyProtection="1">
      <alignment horizontal="center" vertical="center"/>
    </xf>
    <xf numFmtId="164" fontId="44" fillId="32" borderId="20" xfId="26" applyFont="1" applyFill="1" applyBorder="1" applyAlignment="1" applyProtection="1">
      <alignment horizontal="center" vertical="center"/>
    </xf>
    <xf numFmtId="0" fontId="44" fillId="31" borderId="132" xfId="40" applyFont="1" applyFill="1" applyBorder="1"/>
    <xf numFmtId="0" fontId="44" fillId="31" borderId="69" xfId="40" applyFont="1" applyFill="1" applyBorder="1"/>
    <xf numFmtId="0" fontId="0" fillId="31" borderId="71" xfId="40" applyFont="1" applyFill="1" applyBorder="1" applyProtection="1">
      <protection locked="0"/>
    </xf>
    <xf numFmtId="0" fontId="32" fillId="31" borderId="89" xfId="39" applyFont="1" applyFill="1" applyBorder="1" applyAlignment="1" applyProtection="1">
      <alignment horizontal="center"/>
      <protection locked="0"/>
    </xf>
    <xf numFmtId="1" fontId="32" fillId="32" borderId="18" xfId="40" applyNumberFormat="1" applyFont="1" applyFill="1" applyBorder="1" applyAlignment="1">
      <alignment horizontal="center"/>
    </xf>
    <xf numFmtId="0" fontId="32" fillId="31" borderId="16" xfId="39" applyFont="1" applyFill="1" applyBorder="1" applyAlignment="1" applyProtection="1">
      <alignment horizontal="center"/>
      <protection locked="0"/>
    </xf>
    <xf numFmtId="0" fontId="32" fillId="31" borderId="21" xfId="39" applyFont="1" applyFill="1" applyBorder="1" applyAlignment="1" applyProtection="1">
      <alignment horizontal="center"/>
      <protection locked="0"/>
    </xf>
    <xf numFmtId="0" fontId="32" fillId="31" borderId="19" xfId="39" applyFont="1" applyFill="1" applyBorder="1" applyAlignment="1" applyProtection="1">
      <alignment horizontal="center"/>
      <protection locked="0"/>
    </xf>
    <xf numFmtId="0" fontId="32" fillId="31" borderId="56" xfId="39" applyFont="1" applyFill="1" applyBorder="1" applyAlignment="1" applyProtection="1">
      <alignment horizontal="center"/>
      <protection locked="0"/>
    </xf>
    <xf numFmtId="0" fontId="32" fillId="31" borderId="47" xfId="39" applyFont="1" applyFill="1" applyBorder="1" applyAlignment="1" applyProtection="1">
      <alignment horizontal="center"/>
      <protection locked="0"/>
    </xf>
    <xf numFmtId="1" fontId="32" fillId="32" borderId="15" xfId="40" applyNumberFormat="1" applyFont="1" applyFill="1" applyBorder="1" applyAlignment="1">
      <alignment horizontal="center" vertical="center"/>
    </xf>
    <xf numFmtId="1" fontId="32" fillId="32" borderId="18" xfId="40" applyNumberFormat="1" applyFont="1" applyFill="1" applyBorder="1" applyAlignment="1">
      <alignment horizontal="center" vertical="center"/>
    </xf>
    <xf numFmtId="0" fontId="44" fillId="31" borderId="122" xfId="40" applyFont="1" applyFill="1" applyBorder="1"/>
    <xf numFmtId="0" fontId="44" fillId="31" borderId="70" xfId="40" applyFont="1" applyFill="1" applyBorder="1"/>
    <xf numFmtId="0" fontId="0" fillId="31" borderId="156" xfId="0" applyFont="1" applyFill="1" applyBorder="1" applyAlignment="1">
      <alignment horizontal="center" vertical="center"/>
    </xf>
    <xf numFmtId="165" fontId="32" fillId="32" borderId="18" xfId="26" applyNumberFormat="1" applyFont="1" applyFill="1" applyBorder="1" applyAlignment="1" applyProtection="1">
      <alignment horizontal="center" vertical="center"/>
    </xf>
    <xf numFmtId="1" fontId="0" fillId="4" borderId="18" xfId="40" applyNumberFormat="1" applyFont="1" applyFill="1" applyBorder="1" applyAlignment="1">
      <alignment horizontal="center"/>
    </xf>
    <xf numFmtId="0" fontId="0" fillId="0" borderId="21" xfId="39" applyFont="1" applyBorder="1" applyAlignment="1" applyProtection="1">
      <alignment horizontal="center"/>
      <protection locked="0"/>
    </xf>
    <xf numFmtId="0" fontId="0" fillId="0" borderId="19" xfId="39" applyFont="1" applyBorder="1" applyAlignment="1" applyProtection="1">
      <alignment horizontal="center"/>
      <protection locked="0"/>
    </xf>
    <xf numFmtId="0" fontId="0" fillId="0" borderId="47" xfId="39" applyFont="1" applyBorder="1" applyAlignment="1" applyProtection="1">
      <alignment horizontal="center"/>
      <protection locked="0"/>
    </xf>
    <xf numFmtId="1" fontId="0" fillId="4" borderId="15" xfId="40" applyNumberFormat="1" applyFont="1" applyFill="1" applyBorder="1" applyAlignment="1">
      <alignment horizontal="center" vertical="center"/>
    </xf>
    <xf numFmtId="1" fontId="0" fillId="4" borderId="18" xfId="40" applyNumberFormat="1" applyFont="1" applyFill="1" applyBorder="1" applyAlignment="1">
      <alignment horizontal="center" vertical="center"/>
    </xf>
    <xf numFmtId="1" fontId="44" fillId="33" borderId="18" xfId="40" applyNumberFormat="1" applyFont="1" applyFill="1" applyBorder="1" applyAlignment="1">
      <alignment horizontal="center" vertical="center"/>
    </xf>
    <xf numFmtId="0" fontId="32" fillId="0" borderId="161" xfId="40" applyFont="1" applyBorder="1" applyAlignment="1" applyProtection="1">
      <alignment horizontal="center" vertical="center"/>
      <protection locked="0"/>
    </xf>
    <xf numFmtId="0" fontId="0" fillId="0" borderId="161" xfId="40" applyFont="1" applyBorder="1" applyAlignment="1" applyProtection="1">
      <alignment horizontal="center" vertical="center"/>
      <protection locked="0"/>
    </xf>
    <xf numFmtId="0" fontId="0" fillId="31" borderId="161" xfId="40" applyFont="1" applyFill="1" applyBorder="1" applyAlignment="1" applyProtection="1">
      <alignment horizontal="center" vertical="center"/>
      <protection locked="0"/>
    </xf>
    <xf numFmtId="0" fontId="32" fillId="25" borderId="82" xfId="40" applyFont="1" applyFill="1" applyBorder="1" applyAlignment="1">
      <alignment horizontal="center"/>
    </xf>
    <xf numFmtId="0" fontId="32" fillId="25" borderId="168" xfId="40" applyFont="1" applyFill="1" applyBorder="1" applyAlignment="1">
      <alignment horizontal="center"/>
    </xf>
    <xf numFmtId="0" fontId="32" fillId="0" borderId="169" xfId="40" applyFont="1" applyBorder="1" applyProtection="1">
      <protection locked="0"/>
    </xf>
    <xf numFmtId="0" fontId="32" fillId="0" borderId="170" xfId="0" applyFont="1" applyBorder="1" applyAlignment="1">
      <alignment horizontal="left" vertical="center"/>
    </xf>
    <xf numFmtId="0" fontId="32" fillId="29" borderId="170" xfId="0" applyFont="1" applyFill="1" applyBorder="1" applyAlignment="1">
      <alignment horizontal="left" vertical="center"/>
    </xf>
    <xf numFmtId="0" fontId="0" fillId="0" borderId="170" xfId="0" applyBorder="1" applyAlignment="1">
      <alignment horizontal="left" vertical="center"/>
    </xf>
    <xf numFmtId="0" fontId="0" fillId="0" borderId="166" xfId="0" applyFont="1" applyBorder="1" applyAlignment="1">
      <alignment horizontal="center" vertical="center"/>
    </xf>
    <xf numFmtId="0" fontId="0" fillId="25" borderId="168" xfId="40" applyFont="1" applyFill="1" applyBorder="1" applyAlignment="1">
      <alignment horizontal="center"/>
    </xf>
    <xf numFmtId="0" fontId="0" fillId="0" borderId="90" xfId="39" applyFont="1" applyBorder="1" applyAlignment="1" applyProtection="1">
      <alignment horizontal="center"/>
      <protection locked="0"/>
    </xf>
    <xf numFmtId="1" fontId="0" fillId="4" borderId="14" xfId="40" applyNumberFormat="1" applyFont="1" applyFill="1" applyBorder="1" applyAlignment="1">
      <alignment horizontal="center"/>
    </xf>
    <xf numFmtId="0" fontId="0" fillId="0" borderId="97" xfId="39" applyFont="1" applyBorder="1" applyAlignment="1" applyProtection="1">
      <alignment horizontal="center"/>
      <protection locked="0"/>
    </xf>
    <xf numFmtId="165" fontId="37" fillId="4" borderId="18" xfId="26" applyNumberFormat="1" applyFont="1" applyFill="1" applyBorder="1" applyAlignment="1" applyProtection="1">
      <alignment horizontal="center" vertical="center"/>
    </xf>
    <xf numFmtId="0" fontId="44" fillId="31" borderId="166" xfId="0" applyFont="1" applyFill="1" applyBorder="1" applyAlignment="1">
      <alignment horizontal="center" vertical="center"/>
    </xf>
    <xf numFmtId="0" fontId="44" fillId="31" borderId="168" xfId="40" applyFont="1" applyFill="1" applyBorder="1" applyAlignment="1">
      <alignment horizontal="center"/>
    </xf>
    <xf numFmtId="0" fontId="44" fillId="31" borderId="90" xfId="39" applyFont="1" applyFill="1" applyBorder="1" applyAlignment="1" applyProtection="1">
      <alignment horizontal="center"/>
      <protection locked="0"/>
    </xf>
    <xf numFmtId="1" fontId="44" fillId="32" borderId="14" xfId="40" applyNumberFormat="1" applyFont="1" applyFill="1" applyBorder="1" applyAlignment="1">
      <alignment horizontal="center"/>
    </xf>
    <xf numFmtId="0" fontId="44" fillId="31" borderId="97" xfId="39" applyFont="1" applyFill="1" applyBorder="1" applyAlignment="1" applyProtection="1">
      <alignment horizontal="center"/>
      <protection locked="0"/>
    </xf>
    <xf numFmtId="1" fontId="44" fillId="32" borderId="14" xfId="40" applyNumberFormat="1" applyFont="1" applyFill="1" applyBorder="1" applyAlignment="1">
      <alignment horizontal="center" vertical="center"/>
    </xf>
    <xf numFmtId="165" fontId="44" fillId="32" borderId="14" xfId="26" applyNumberFormat="1" applyFont="1" applyFill="1" applyBorder="1" applyAlignment="1" applyProtection="1">
      <alignment horizontal="center" vertical="center"/>
    </xf>
    <xf numFmtId="164" fontId="43" fillId="32" borderId="20" xfId="26" applyFont="1" applyFill="1" applyBorder="1" applyAlignment="1" applyProtection="1">
      <alignment horizontal="center" vertical="center"/>
    </xf>
    <xf numFmtId="1" fontId="37" fillId="32" borderId="18" xfId="40" applyNumberFormat="1" applyFont="1" applyFill="1" applyBorder="1" applyAlignment="1">
      <alignment horizontal="center" vertical="center"/>
    </xf>
    <xf numFmtId="1" fontId="0" fillId="32" borderId="14" xfId="40" applyNumberFormat="1" applyFont="1" applyFill="1" applyBorder="1" applyAlignment="1">
      <alignment horizontal="center" vertical="center"/>
    </xf>
    <xf numFmtId="0" fontId="0" fillId="31" borderId="69" xfId="40" applyFont="1" applyFill="1" applyBorder="1"/>
    <xf numFmtId="0" fontId="0" fillId="0" borderId="75" xfId="40" applyFont="1" applyBorder="1"/>
    <xf numFmtId="0" fontId="0" fillId="31" borderId="156" xfId="0" applyFill="1" applyBorder="1" applyAlignment="1">
      <alignment horizontal="center" vertical="center"/>
    </xf>
    <xf numFmtId="0" fontId="44" fillId="31" borderId="70" xfId="40" applyFont="1" applyFill="1" applyBorder="1" applyAlignment="1">
      <alignment horizontal="center"/>
    </xf>
    <xf numFmtId="1" fontId="32" fillId="33" borderId="18" xfId="40" applyNumberFormat="1" applyFont="1" applyFill="1" applyBorder="1" applyAlignment="1">
      <alignment horizontal="center" vertical="center"/>
    </xf>
    <xf numFmtId="0" fontId="32" fillId="31" borderId="90" xfId="39" applyFont="1" applyFill="1" applyBorder="1" applyAlignment="1" applyProtection="1">
      <alignment horizontal="center"/>
      <protection locked="0"/>
    </xf>
    <xf numFmtId="1" fontId="32" fillId="32" borderId="14" xfId="40" applyNumberFormat="1" applyFont="1" applyFill="1" applyBorder="1" applyAlignment="1">
      <alignment horizontal="center"/>
    </xf>
    <xf numFmtId="0" fontId="32" fillId="31" borderId="97" xfId="39" applyFont="1" applyFill="1" applyBorder="1" applyAlignment="1" applyProtection="1">
      <alignment horizontal="center"/>
      <protection locked="0"/>
    </xf>
    <xf numFmtId="165" fontId="32" fillId="32" borderId="18" xfId="26" applyNumberFormat="1" applyFill="1" applyBorder="1" applyAlignment="1" applyProtection="1">
      <alignment horizontal="center" vertical="center"/>
    </xf>
    <xf numFmtId="164" fontId="0" fillId="32" borderId="20" xfId="26" applyFont="1" applyFill="1" applyBorder="1" applyAlignment="1" applyProtection="1">
      <alignment horizontal="center" vertical="center"/>
    </xf>
    <xf numFmtId="0" fontId="0" fillId="0" borderId="154" xfId="0" applyFont="1" applyBorder="1" applyAlignment="1">
      <alignment horizontal="center" vertical="center"/>
    </xf>
    <xf numFmtId="1" fontId="32" fillId="33" borderId="14" xfId="40" applyNumberFormat="1" applyFont="1" applyFill="1" applyBorder="1" applyAlignment="1">
      <alignment horizontal="center" vertical="center"/>
    </xf>
    <xf numFmtId="165" fontId="44" fillId="32" borderId="20" xfId="26" applyNumberFormat="1" applyFont="1" applyFill="1" applyBorder="1" applyAlignment="1" applyProtection="1">
      <alignment horizontal="center" vertical="center"/>
    </xf>
    <xf numFmtId="1" fontId="44" fillId="32" borderId="124" xfId="40" applyNumberFormat="1" applyFont="1" applyFill="1" applyBorder="1" applyAlignment="1">
      <alignment horizontal="center" vertical="center"/>
    </xf>
    <xf numFmtId="165" fontId="44" fillId="32" borderId="125" xfId="26" applyNumberFormat="1" applyFont="1" applyFill="1" applyBorder="1" applyAlignment="1" applyProtection="1">
      <alignment horizontal="center" vertical="center"/>
    </xf>
    <xf numFmtId="0" fontId="38" fillId="26" borderId="70" xfId="40" applyFont="1" applyFill="1" applyBorder="1" applyAlignment="1">
      <alignment horizontal="center" vertical="center" wrapText="1"/>
    </xf>
    <xf numFmtId="0" fontId="37" fillId="26" borderId="70" xfId="0" applyFont="1" applyFill="1" applyBorder="1" applyAlignment="1">
      <alignment horizontal="center" vertical="center" wrapText="1"/>
    </xf>
    <xf numFmtId="0" fontId="32" fillId="4" borderId="77" xfId="40" applyFont="1" applyFill="1" applyBorder="1" applyAlignment="1">
      <alignment horizontal="center" vertical="center"/>
    </xf>
    <xf numFmtId="0" fontId="32" fillId="4" borderId="35" xfId="40" applyFont="1" applyFill="1" applyBorder="1" applyAlignment="1">
      <alignment horizontal="center" vertical="center"/>
    </xf>
    <xf numFmtId="0" fontId="32" fillId="4" borderId="78" xfId="40" applyFont="1" applyFill="1" applyBorder="1" applyAlignment="1">
      <alignment horizontal="center" vertical="center"/>
    </xf>
    <xf numFmtId="0" fontId="23" fillId="4" borderId="25" xfId="40" applyFont="1" applyFill="1" applyBorder="1" applyAlignment="1">
      <alignment horizontal="center" textRotation="90" wrapText="1"/>
    </xf>
    <xf numFmtId="0" fontId="23" fillId="4" borderId="86" xfId="40" applyFont="1" applyFill="1" applyBorder="1" applyAlignment="1">
      <alignment horizontal="center" textRotation="90" wrapText="1"/>
    </xf>
    <xf numFmtId="0" fontId="23" fillId="4" borderId="19" xfId="40" applyFont="1" applyFill="1" applyBorder="1" applyAlignment="1">
      <alignment horizontal="center" vertical="center"/>
    </xf>
    <xf numFmtId="0" fontId="23" fillId="4" borderId="92" xfId="40" applyFont="1" applyFill="1" applyBorder="1" applyAlignment="1">
      <alignment horizontal="center" vertical="center"/>
    </xf>
    <xf numFmtId="0" fontId="23" fillId="4" borderId="16" xfId="40" applyFont="1" applyFill="1" applyBorder="1" applyAlignment="1">
      <alignment horizontal="center" vertical="center"/>
    </xf>
    <xf numFmtId="0" fontId="23" fillId="4" borderId="18" xfId="40" applyFont="1" applyFill="1" applyBorder="1" applyAlignment="1">
      <alignment horizontal="center" vertical="center"/>
    </xf>
    <xf numFmtId="0" fontId="23" fillId="4" borderId="58" xfId="40" applyFont="1" applyFill="1" applyBorder="1" applyAlignment="1">
      <alignment horizontal="center"/>
    </xf>
    <xf numFmtId="0" fontId="23" fillId="4" borderId="10" xfId="40" applyFont="1" applyFill="1" applyBorder="1" applyAlignment="1">
      <alignment horizontal="center" textRotation="90"/>
    </xf>
    <xf numFmtId="0" fontId="32" fillId="4" borderId="13" xfId="40" applyFont="1" applyFill="1" applyBorder="1" applyAlignment="1">
      <alignment horizontal="center" vertical="center"/>
    </xf>
    <xf numFmtId="0" fontId="35" fillId="4" borderId="88" xfId="40" applyFont="1" applyFill="1" applyBorder="1" applyAlignment="1">
      <alignment horizontal="center" textRotation="90" wrapText="1"/>
    </xf>
    <xf numFmtId="0" fontId="23" fillId="4" borderId="31" xfId="40" applyFont="1" applyFill="1" applyBorder="1" applyAlignment="1">
      <alignment horizontal="center" textRotation="90"/>
    </xf>
    <xf numFmtId="0" fontId="23" fillId="4" borderId="91" xfId="40" applyFont="1" applyFill="1" applyBorder="1" applyAlignment="1">
      <alignment horizontal="center" textRotation="90"/>
    </xf>
    <xf numFmtId="1" fontId="23" fillId="4" borderId="59" xfId="40" applyNumberFormat="1" applyFont="1" applyFill="1" applyBorder="1" applyAlignment="1">
      <alignment horizontal="center" vertical="center"/>
    </xf>
    <xf numFmtId="1" fontId="23" fillId="4" borderId="45" xfId="40" applyNumberFormat="1" applyFont="1" applyFill="1" applyBorder="1" applyAlignment="1">
      <alignment horizontal="center" vertical="center"/>
    </xf>
    <xf numFmtId="0" fontId="21" fillId="4" borderId="76" xfId="40" applyFont="1" applyFill="1" applyBorder="1" applyAlignment="1">
      <alignment horizontal="left" vertical="center" wrapText="1"/>
    </xf>
    <xf numFmtId="0" fontId="21" fillId="4" borderId="60" xfId="40" applyFont="1" applyFill="1" applyBorder="1" applyAlignment="1">
      <alignment horizontal="left" vertical="center" wrapText="1"/>
    </xf>
    <xf numFmtId="0" fontId="21" fillId="4" borderId="38" xfId="40" applyFont="1" applyFill="1" applyBorder="1" applyAlignment="1">
      <alignment horizontal="left" vertical="center" wrapText="1"/>
    </xf>
    <xf numFmtId="0" fontId="38" fillId="26" borderId="69" xfId="40" applyFont="1" applyFill="1" applyBorder="1" applyAlignment="1">
      <alignment horizontal="center" vertical="center" wrapText="1"/>
    </xf>
    <xf numFmtId="0" fontId="37" fillId="26" borderId="69" xfId="0" applyFont="1" applyFill="1" applyBorder="1" applyAlignment="1">
      <alignment vertical="center"/>
    </xf>
    <xf numFmtId="0" fontId="32" fillId="4" borderId="0" xfId="40" applyFont="1" applyFill="1" applyAlignment="1">
      <alignment horizontal="center" vertical="center"/>
    </xf>
    <xf numFmtId="0" fontId="23" fillId="4" borderId="66" xfId="40" applyFont="1" applyFill="1" applyBorder="1" applyAlignment="1">
      <alignment horizontal="center" vertical="center"/>
    </xf>
    <xf numFmtId="0" fontId="23" fillId="4" borderId="57" xfId="40" applyFont="1" applyFill="1" applyBorder="1" applyAlignment="1">
      <alignment horizontal="center" textRotation="90" wrapText="1"/>
    </xf>
    <xf numFmtId="0" fontId="23" fillId="4" borderId="21" xfId="40" applyFont="1" applyFill="1" applyBorder="1" applyAlignment="1">
      <alignment horizontal="center" vertical="center"/>
    </xf>
    <xf numFmtId="0" fontId="23" fillId="4" borderId="62" xfId="40" applyFont="1" applyFill="1" applyBorder="1" applyAlignment="1">
      <alignment horizontal="center"/>
    </xf>
    <xf numFmtId="0" fontId="22" fillId="0" borderId="0" xfId="40" applyFont="1" applyAlignment="1">
      <alignment horizontal="center" vertical="center"/>
    </xf>
    <xf numFmtId="0" fontId="22" fillId="0" borderId="0" xfId="40" applyFont="1" applyAlignment="1" applyProtection="1">
      <alignment horizontal="center" vertical="center"/>
      <protection locked="0"/>
    </xf>
    <xf numFmtId="0" fontId="23" fillId="4" borderId="157" xfId="40" applyFont="1" applyFill="1" applyBorder="1" applyAlignment="1">
      <alignment horizontal="center" vertical="center" textRotation="90"/>
    </xf>
    <xf numFmtId="0" fontId="24" fillId="4" borderId="63" xfId="40" applyFont="1" applyFill="1" applyBorder="1" applyAlignment="1">
      <alignment horizontal="center" vertical="center" textRotation="90"/>
    </xf>
    <xf numFmtId="0" fontId="25" fillId="4" borderId="64" xfId="40" applyFont="1" applyFill="1" applyBorder="1" applyAlignment="1">
      <alignment horizontal="center" vertical="center"/>
    </xf>
    <xf numFmtId="0" fontId="23" fillId="4" borderId="61" xfId="40" applyFont="1" applyFill="1" applyBorder="1" applyAlignment="1">
      <alignment horizontal="center"/>
    </xf>
    <xf numFmtId="0" fontId="23" fillId="4" borderId="67" xfId="40" applyFont="1" applyFill="1" applyBorder="1" applyAlignment="1">
      <alignment horizontal="center"/>
    </xf>
    <xf numFmtId="0" fontId="23" fillId="4" borderId="93" xfId="40" applyFont="1" applyFill="1" applyBorder="1" applyAlignment="1">
      <alignment horizontal="center"/>
    </xf>
    <xf numFmtId="0" fontId="23" fillId="4" borderId="65" xfId="40" applyFont="1" applyFill="1" applyBorder="1" applyAlignment="1">
      <alignment horizontal="center" vertical="center" wrapText="1"/>
    </xf>
    <xf numFmtId="0" fontId="21" fillId="4" borderId="137" xfId="40" applyFont="1" applyFill="1" applyBorder="1" applyAlignment="1">
      <alignment horizontal="center" vertical="center"/>
    </xf>
    <xf numFmtId="0" fontId="21" fillId="4" borderId="98" xfId="40" applyFont="1" applyFill="1" applyBorder="1" applyAlignment="1">
      <alignment horizontal="center" vertical="center"/>
    </xf>
    <xf numFmtId="0" fontId="32" fillId="4" borderId="126" xfId="40" applyFont="1" applyFill="1" applyBorder="1" applyAlignment="1">
      <alignment horizontal="center" vertical="center"/>
    </xf>
    <xf numFmtId="0" fontId="32" fillId="4" borderId="127" xfId="40" applyFont="1" applyFill="1" applyBorder="1" applyAlignment="1">
      <alignment horizontal="center" vertical="center"/>
    </xf>
    <xf numFmtId="0" fontId="32" fillId="0" borderId="102" xfId="40" applyFont="1" applyFill="1" applyBorder="1"/>
    <xf numFmtId="0" fontId="32" fillId="0" borderId="70" xfId="40" applyFont="1" applyFill="1" applyBorder="1"/>
    <xf numFmtId="0" fontId="0" fillId="0" borderId="103" xfId="40" applyFont="1" applyFill="1" applyBorder="1"/>
    <xf numFmtId="0" fontId="0" fillId="0" borderId="70" xfId="40" applyFont="1" applyFill="1" applyBorder="1"/>
    <xf numFmtId="0" fontId="0" fillId="0" borderId="68" xfId="40" applyFont="1" applyFill="1" applyBorder="1"/>
    <xf numFmtId="0" fontId="32" fillId="0" borderId="75" xfId="40" applyFont="1" applyFill="1" applyBorder="1"/>
    <xf numFmtId="0" fontId="32" fillId="0" borderId="108" xfId="40" applyFont="1" applyFill="1" applyBorder="1"/>
    <xf numFmtId="0" fontId="32" fillId="0" borderId="107" xfId="40" applyFont="1" applyFill="1" applyBorder="1"/>
    <xf numFmtId="0" fontId="0" fillId="0" borderId="75" xfId="40" applyFont="1" applyFill="1" applyBorder="1"/>
    <xf numFmtId="0" fontId="32" fillId="0" borderId="68" xfId="40" applyFont="1" applyFill="1" applyBorder="1"/>
    <xf numFmtId="0" fontId="0" fillId="0" borderId="111" xfId="0" applyFont="1" applyFill="1" applyBorder="1"/>
    <xf numFmtId="0" fontId="32" fillId="0" borderId="103" xfId="40" applyFont="1" applyFill="1" applyBorder="1"/>
    <xf numFmtId="0" fontId="32" fillId="0" borderId="106" xfId="40" applyFont="1" applyFill="1" applyBorder="1"/>
    <xf numFmtId="0" fontId="0" fillId="0" borderId="69" xfId="40" applyFont="1" applyFill="1" applyBorder="1"/>
    <xf numFmtId="0" fontId="0" fillId="0" borderId="70" xfId="40" applyFont="1" applyFill="1" applyBorder="1" applyProtection="1">
      <protection locked="0"/>
    </xf>
    <xf numFmtId="0" fontId="32" fillId="0" borderId="0" xfId="40" applyFont="1" applyFill="1"/>
    <xf numFmtId="0" fontId="0" fillId="0" borderId="106" xfId="40" applyFont="1" applyFill="1" applyBorder="1"/>
    <xf numFmtId="0" fontId="32" fillId="0" borderId="130" xfId="40" applyFont="1" applyFill="1" applyBorder="1"/>
    <xf numFmtId="0" fontId="32" fillId="0" borderId="131" xfId="40" applyFont="1" applyFill="1" applyBorder="1"/>
    <xf numFmtId="0" fontId="32" fillId="0" borderId="74" xfId="40" applyFont="1" applyFill="1" applyBorder="1"/>
    <xf numFmtId="0" fontId="32" fillId="0" borderId="123" xfId="40" applyFont="1" applyFill="1" applyBorder="1"/>
    <xf numFmtId="0" fontId="32" fillId="0" borderId="69" xfId="40" applyFont="1" applyFill="1" applyBorder="1"/>
    <xf numFmtId="0" fontId="0" fillId="0" borderId="123" xfId="40" applyFont="1" applyFill="1" applyBorder="1"/>
    <xf numFmtId="0" fontId="44" fillId="0" borderId="69" xfId="40" applyFont="1" applyFill="1" applyBorder="1"/>
    <xf numFmtId="0" fontId="44" fillId="0" borderId="70" xfId="40" applyFont="1" applyFill="1" applyBorder="1"/>
    <xf numFmtId="0" fontId="44" fillId="0" borderId="132" xfId="40" applyFont="1" applyFill="1" applyBorder="1"/>
    <xf numFmtId="0" fontId="44" fillId="0" borderId="122" xfId="40" applyFont="1" applyFill="1" applyBorder="1"/>
    <xf numFmtId="0" fontId="0" fillId="0" borderId="122" xfId="40" applyFont="1" applyFill="1" applyBorder="1"/>
    <xf numFmtId="0" fontId="16" fillId="0" borderId="0" xfId="40" applyFill="1"/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6" xr:uid="{00000000-0005-0000-0000-000027000000}"/>
    <cellStyle name="Normál 2 2" xfId="47" xr:uid="{00000000-0005-0000-0000-000028000000}"/>
    <cellStyle name="Normál 3" xfId="48" xr:uid="{00000000-0005-0000-0000-000029000000}"/>
    <cellStyle name="Normál 3 2" xfId="49" xr:uid="{00000000-0005-0000-0000-00002A000000}"/>
    <cellStyle name="Normál_bsc_kep_terv_onkorm_szakir" xfId="39" xr:uid="{00000000-0005-0000-0000-00002B000000}"/>
    <cellStyle name="Normál_H_B séma 0323" xfId="40" xr:uid="{00000000-0005-0000-0000-00002C000000}"/>
    <cellStyle name="Normál_H_B séma 0323 2" xfId="45" xr:uid="{00000000-0005-0000-0000-00002D000000}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FEFB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5">
    <tabColor indexed="10"/>
    <pageSetUpPr fitToPage="1"/>
  </sheetPr>
  <dimension ref="A1:AU214"/>
  <sheetViews>
    <sheetView tabSelected="1" view="pageLayout" zoomScale="80" zoomScaleNormal="20" zoomScaleSheetLayoutView="75" zoomScalePageLayoutView="80" workbookViewId="0">
      <selection activeCell="A2" sqref="A2:AS2"/>
    </sheetView>
  </sheetViews>
  <sheetFormatPr defaultColWidth="10.6640625" defaultRowHeight="15.5" x14ac:dyDescent="0.35"/>
  <cols>
    <col min="1" max="1" width="14.109375" style="1" customWidth="1"/>
    <col min="2" max="2" width="7.109375" style="2" customWidth="1"/>
    <col min="3" max="3" width="48.77734375" style="2" customWidth="1"/>
    <col min="4" max="4" width="6.77734375" style="49" customWidth="1"/>
    <col min="5" max="5" width="7.44140625" style="49" customWidth="1"/>
    <col min="6" max="6" width="4.44140625" style="49" customWidth="1"/>
    <col min="7" max="7" width="7.44140625" style="49" customWidth="1"/>
    <col min="8" max="8" width="6" style="49" customWidth="1"/>
    <col min="9" max="9" width="8.33203125" style="49" customWidth="1"/>
    <col min="10" max="10" width="4.44140625" style="49" customWidth="1"/>
    <col min="11" max="11" width="7.44140625" style="49" customWidth="1"/>
    <col min="12" max="12" width="4.44140625" style="49" customWidth="1"/>
    <col min="13" max="13" width="7.44140625" style="49" customWidth="1"/>
    <col min="14" max="14" width="6" style="49" customWidth="1"/>
    <col min="15" max="15" width="8.44140625" style="49" customWidth="1"/>
    <col min="16" max="16" width="4.44140625" style="49" customWidth="1"/>
    <col min="17" max="17" width="7.44140625" style="49" customWidth="1"/>
    <col min="18" max="18" width="4.44140625" style="49" customWidth="1"/>
    <col min="19" max="19" width="7.44140625" style="49" customWidth="1"/>
    <col min="20" max="20" width="6" style="49" customWidth="1"/>
    <col min="21" max="21" width="8.44140625" style="49" customWidth="1"/>
    <col min="22" max="22" width="4.44140625" style="49" customWidth="1"/>
    <col min="23" max="23" width="7.44140625" style="49" customWidth="1"/>
    <col min="24" max="24" width="4.44140625" style="49" customWidth="1"/>
    <col min="25" max="25" width="7.44140625" style="49" customWidth="1"/>
    <col min="26" max="27" width="6" style="49" customWidth="1"/>
    <col min="28" max="28" width="4.44140625" style="49" hidden="1" customWidth="1"/>
    <col min="29" max="29" width="7.44140625" style="49" hidden="1" customWidth="1"/>
    <col min="30" max="30" width="4.44140625" style="49" hidden="1" customWidth="1"/>
    <col min="31" max="31" width="7.44140625" style="49" hidden="1" customWidth="1"/>
    <col min="32" max="33" width="6" style="49" hidden="1" customWidth="1"/>
    <col min="34" max="34" width="5.6640625" style="49" hidden="1" customWidth="1"/>
    <col min="35" max="35" width="7.44140625" style="49" hidden="1" customWidth="1"/>
    <col min="36" max="36" width="5.77734375" style="49" hidden="1" customWidth="1"/>
    <col min="37" max="37" width="8.109375" style="49" hidden="1" customWidth="1"/>
    <col min="38" max="39" width="5.77734375" style="49" hidden="1" customWidth="1"/>
    <col min="40" max="40" width="6.44140625" style="49" customWidth="1"/>
    <col min="41" max="41" width="8.109375" style="49" customWidth="1"/>
    <col min="42" max="42" width="6.44140625" style="49" customWidth="1"/>
    <col min="43" max="43" width="8.109375" style="49" customWidth="1"/>
    <col min="44" max="44" width="8" style="49" customWidth="1"/>
    <col min="45" max="45" width="15.33203125" style="49" customWidth="1"/>
    <col min="46" max="46" width="58.33203125" style="2" customWidth="1"/>
    <col min="47" max="47" width="38.33203125" style="2" customWidth="1"/>
    <col min="48" max="55" width="1.77734375" style="2" customWidth="1"/>
    <col min="56" max="56" width="2.33203125" style="2" customWidth="1"/>
    <col min="57" max="16384" width="10.6640625" style="2"/>
  </cols>
  <sheetData>
    <row r="1" spans="1:47" ht="22.5" x14ac:dyDescent="0.25">
      <c r="A1" s="375" t="s">
        <v>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375"/>
      <c r="AP1" s="375"/>
      <c r="AQ1" s="375"/>
      <c r="AR1" s="375"/>
      <c r="AS1" s="375"/>
    </row>
    <row r="2" spans="1:47" ht="22.5" x14ac:dyDescent="0.25">
      <c r="A2" s="376" t="s">
        <v>47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  <c r="AM2" s="376"/>
      <c r="AN2" s="376"/>
      <c r="AO2" s="376"/>
      <c r="AP2" s="376"/>
      <c r="AQ2" s="376"/>
      <c r="AR2" s="376"/>
      <c r="AS2" s="376"/>
    </row>
    <row r="3" spans="1:47" ht="22" customHeight="1" x14ac:dyDescent="0.25">
      <c r="A3" s="376" t="s">
        <v>48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6"/>
      <c r="AO3" s="376"/>
      <c r="AP3" s="376"/>
      <c r="AQ3" s="376"/>
      <c r="AR3" s="376"/>
      <c r="AS3" s="376"/>
    </row>
    <row r="4" spans="1:47" ht="22" customHeight="1" thickBot="1" x14ac:dyDescent="0.3">
      <c r="A4" s="375" t="s">
        <v>1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375"/>
      <c r="AJ4" s="375"/>
      <c r="AK4" s="375"/>
      <c r="AL4" s="375"/>
      <c r="AM4" s="375"/>
      <c r="AN4" s="375"/>
      <c r="AO4" s="375"/>
      <c r="AP4" s="375"/>
      <c r="AQ4" s="375"/>
      <c r="AR4" s="375"/>
      <c r="AS4" s="375"/>
    </row>
    <row r="5" spans="1:47" ht="15.75" customHeight="1" thickTop="1" thickBot="1" x14ac:dyDescent="0.3">
      <c r="A5" s="377" t="s">
        <v>2</v>
      </c>
      <c r="B5" s="378" t="s">
        <v>3</v>
      </c>
      <c r="C5" s="379" t="s">
        <v>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383" t="s">
        <v>5</v>
      </c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  <c r="AM5" s="383"/>
      <c r="AN5" s="371" t="s">
        <v>6</v>
      </c>
      <c r="AO5" s="371"/>
      <c r="AP5" s="371"/>
      <c r="AQ5" s="371"/>
      <c r="AR5" s="371"/>
      <c r="AS5" s="371"/>
      <c r="AT5" s="368" t="s">
        <v>7</v>
      </c>
      <c r="AU5" s="346" t="s">
        <v>8</v>
      </c>
    </row>
    <row r="6" spans="1:47" ht="15.75" customHeight="1" thickTop="1" thickBot="1" x14ac:dyDescent="0.4">
      <c r="A6" s="377"/>
      <c r="B6" s="378"/>
      <c r="C6" s="379"/>
      <c r="D6" s="374" t="s">
        <v>9</v>
      </c>
      <c r="E6" s="374"/>
      <c r="F6" s="374"/>
      <c r="G6" s="374"/>
      <c r="H6" s="374"/>
      <c r="I6" s="374"/>
      <c r="J6" s="357" t="s">
        <v>10</v>
      </c>
      <c r="K6" s="357"/>
      <c r="L6" s="357"/>
      <c r="M6" s="357"/>
      <c r="N6" s="357"/>
      <c r="O6" s="357"/>
      <c r="P6" s="374" t="s">
        <v>11</v>
      </c>
      <c r="Q6" s="374"/>
      <c r="R6" s="374"/>
      <c r="S6" s="374"/>
      <c r="T6" s="374"/>
      <c r="U6" s="374"/>
      <c r="V6" s="357" t="s">
        <v>12</v>
      </c>
      <c r="W6" s="357"/>
      <c r="X6" s="357"/>
      <c r="Y6" s="357"/>
      <c r="Z6" s="357"/>
      <c r="AA6" s="357"/>
      <c r="AB6" s="380" t="s">
        <v>13</v>
      </c>
      <c r="AC6" s="357"/>
      <c r="AD6" s="357"/>
      <c r="AE6" s="357"/>
      <c r="AF6" s="357"/>
      <c r="AG6" s="381"/>
      <c r="AH6" s="380" t="s">
        <v>14</v>
      </c>
      <c r="AI6" s="357"/>
      <c r="AJ6" s="357"/>
      <c r="AK6" s="357"/>
      <c r="AL6" s="357"/>
      <c r="AM6" s="382"/>
      <c r="AN6" s="371"/>
      <c r="AO6" s="371"/>
      <c r="AP6" s="371"/>
      <c r="AQ6" s="371"/>
      <c r="AR6" s="371"/>
      <c r="AS6" s="371"/>
      <c r="AT6" s="369"/>
      <c r="AU6" s="347"/>
    </row>
    <row r="7" spans="1:47" ht="15.75" customHeight="1" thickTop="1" thickBot="1" x14ac:dyDescent="0.3">
      <c r="A7" s="377"/>
      <c r="B7" s="378"/>
      <c r="C7" s="379"/>
      <c r="D7" s="353" t="s">
        <v>15</v>
      </c>
      <c r="E7" s="353"/>
      <c r="F7" s="356" t="s">
        <v>16</v>
      </c>
      <c r="G7" s="356"/>
      <c r="H7" s="358" t="s">
        <v>17</v>
      </c>
      <c r="I7" s="372" t="s">
        <v>18</v>
      </c>
      <c r="J7" s="353" t="s">
        <v>15</v>
      </c>
      <c r="K7" s="353"/>
      <c r="L7" s="356" t="s">
        <v>16</v>
      </c>
      <c r="M7" s="356"/>
      <c r="N7" s="358" t="s">
        <v>17</v>
      </c>
      <c r="O7" s="351" t="s">
        <v>19</v>
      </c>
      <c r="P7" s="353" t="s">
        <v>15</v>
      </c>
      <c r="Q7" s="353"/>
      <c r="R7" s="356" t="s">
        <v>16</v>
      </c>
      <c r="S7" s="356"/>
      <c r="T7" s="358" t="s">
        <v>17</v>
      </c>
      <c r="U7" s="351" t="s">
        <v>19</v>
      </c>
      <c r="V7" s="353" t="s">
        <v>15</v>
      </c>
      <c r="W7" s="353"/>
      <c r="X7" s="356" t="s">
        <v>16</v>
      </c>
      <c r="Y7" s="356"/>
      <c r="Z7" s="358" t="s">
        <v>17</v>
      </c>
      <c r="AA7" s="372" t="s">
        <v>19</v>
      </c>
      <c r="AB7" s="354" t="s">
        <v>15</v>
      </c>
      <c r="AC7" s="355"/>
      <c r="AD7" s="373" t="s">
        <v>16</v>
      </c>
      <c r="AE7" s="355"/>
      <c r="AF7" s="361" t="s">
        <v>17</v>
      </c>
      <c r="AG7" s="351" t="s">
        <v>19</v>
      </c>
      <c r="AH7" s="354" t="s">
        <v>15</v>
      </c>
      <c r="AI7" s="355"/>
      <c r="AJ7" s="373" t="s">
        <v>16</v>
      </c>
      <c r="AK7" s="355"/>
      <c r="AL7" s="361" t="s">
        <v>17</v>
      </c>
      <c r="AM7" s="351" t="s">
        <v>19</v>
      </c>
      <c r="AN7" s="353" t="s">
        <v>15</v>
      </c>
      <c r="AO7" s="353"/>
      <c r="AP7" s="356" t="s">
        <v>16</v>
      </c>
      <c r="AQ7" s="356"/>
      <c r="AR7" s="358" t="s">
        <v>17</v>
      </c>
      <c r="AS7" s="360" t="s">
        <v>20</v>
      </c>
      <c r="AT7" s="369"/>
      <c r="AU7" s="347"/>
    </row>
    <row r="8" spans="1:47" ht="80.150000000000006" customHeight="1" thickTop="1" thickBot="1" x14ac:dyDescent="0.3">
      <c r="A8" s="377"/>
      <c r="B8" s="378"/>
      <c r="C8" s="379"/>
      <c r="D8" s="36" t="s">
        <v>21</v>
      </c>
      <c r="E8" s="61" t="s">
        <v>22</v>
      </c>
      <c r="F8" s="37" t="s">
        <v>21</v>
      </c>
      <c r="G8" s="61" t="s">
        <v>22</v>
      </c>
      <c r="H8" s="358"/>
      <c r="I8" s="372"/>
      <c r="J8" s="36" t="s">
        <v>21</v>
      </c>
      <c r="K8" s="61" t="s">
        <v>22</v>
      </c>
      <c r="L8" s="37" t="s">
        <v>21</v>
      </c>
      <c r="M8" s="61" t="s">
        <v>22</v>
      </c>
      <c r="N8" s="358"/>
      <c r="O8" s="352"/>
      <c r="P8" s="36" t="s">
        <v>21</v>
      </c>
      <c r="Q8" s="61" t="s">
        <v>22</v>
      </c>
      <c r="R8" s="37" t="s">
        <v>21</v>
      </c>
      <c r="S8" s="61" t="s">
        <v>22</v>
      </c>
      <c r="T8" s="358"/>
      <c r="U8" s="352"/>
      <c r="V8" s="36" t="s">
        <v>21</v>
      </c>
      <c r="W8" s="61" t="s">
        <v>22</v>
      </c>
      <c r="X8" s="37" t="s">
        <v>21</v>
      </c>
      <c r="Y8" s="61" t="s">
        <v>22</v>
      </c>
      <c r="Z8" s="358"/>
      <c r="AA8" s="372"/>
      <c r="AB8" s="36" t="s">
        <v>21</v>
      </c>
      <c r="AC8" s="61" t="s">
        <v>22</v>
      </c>
      <c r="AD8" s="37" t="s">
        <v>21</v>
      </c>
      <c r="AE8" s="61" t="s">
        <v>22</v>
      </c>
      <c r="AF8" s="362"/>
      <c r="AG8" s="352"/>
      <c r="AH8" s="36" t="s">
        <v>21</v>
      </c>
      <c r="AI8" s="61" t="s">
        <v>22</v>
      </c>
      <c r="AJ8" s="37" t="s">
        <v>21</v>
      </c>
      <c r="AK8" s="61" t="s">
        <v>22</v>
      </c>
      <c r="AL8" s="362"/>
      <c r="AM8" s="352"/>
      <c r="AN8" s="36" t="s">
        <v>21</v>
      </c>
      <c r="AO8" s="61" t="s">
        <v>22</v>
      </c>
      <c r="AP8" s="37" t="s">
        <v>21</v>
      </c>
      <c r="AQ8" s="61" t="s">
        <v>22</v>
      </c>
      <c r="AR8" s="358"/>
      <c r="AS8" s="360"/>
      <c r="AT8" s="369"/>
      <c r="AU8" s="347"/>
    </row>
    <row r="9" spans="1:47" s="4" customFormat="1" ht="15.75" customHeight="1" thickBot="1" x14ac:dyDescent="0.4">
      <c r="A9" s="232"/>
      <c r="B9" s="187"/>
      <c r="C9" s="188" t="s">
        <v>23</v>
      </c>
      <c r="D9" s="189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56"/>
      <c r="AO9" s="57" t="str">
        <f>IF(AN9=0,"",AN9)</f>
        <v/>
      </c>
      <c r="AP9" s="57"/>
      <c r="AQ9" s="57"/>
      <c r="AR9" s="57"/>
      <c r="AS9" s="58"/>
      <c r="AT9" s="60"/>
      <c r="AU9" s="59"/>
    </row>
    <row r="10" spans="1:47" s="31" customFormat="1" ht="15.75" customHeight="1" x14ac:dyDescent="0.3">
      <c r="A10" s="233" t="s">
        <v>49</v>
      </c>
      <c r="B10" s="66" t="s">
        <v>50</v>
      </c>
      <c r="C10" s="67" t="s">
        <v>51</v>
      </c>
      <c r="D10" s="193">
        <v>2</v>
      </c>
      <c r="E10" s="194">
        <f t="shared" ref="E10:E40" si="0">IF(D10*14=0,"",D10*14)</f>
        <v>28</v>
      </c>
      <c r="F10" s="193">
        <v>2</v>
      </c>
      <c r="G10" s="194">
        <f t="shared" ref="G10:G40" si="1">IF(F10*14=0,"",F10*14)</f>
        <v>28</v>
      </c>
      <c r="H10" s="193">
        <v>5</v>
      </c>
      <c r="I10" s="195" t="s">
        <v>52</v>
      </c>
      <c r="J10" s="196"/>
      <c r="K10" s="194" t="str">
        <f t="shared" ref="K10:K12" si="2">IF(J10*14=0,"",J10*14)</f>
        <v/>
      </c>
      <c r="L10" s="193"/>
      <c r="M10" s="194" t="str">
        <f t="shared" ref="M10:M12" si="3">IF(L10*14=0,"",L10*14)</f>
        <v/>
      </c>
      <c r="N10" s="193"/>
      <c r="O10" s="197"/>
      <c r="P10" s="193"/>
      <c r="Q10" s="194" t="str">
        <f t="shared" ref="Q10:Q12" si="4">IF(P10*14=0,"",P10*14)</f>
        <v/>
      </c>
      <c r="R10" s="193"/>
      <c r="S10" s="194" t="str">
        <f t="shared" ref="S10:S12" si="5">IF(R10*14=0,"",R10*14)</f>
        <v/>
      </c>
      <c r="T10" s="193"/>
      <c r="U10" s="198"/>
      <c r="V10" s="196"/>
      <c r="W10" s="194" t="str">
        <f t="shared" ref="W10:W12" si="6">IF(V10*14=0,"",V10*14)</f>
        <v/>
      </c>
      <c r="X10" s="193"/>
      <c r="Y10" s="194" t="str">
        <f t="shared" ref="Y10:Y12" si="7">IF(X10*14=0,"",X10*14)</f>
        <v/>
      </c>
      <c r="Z10" s="193"/>
      <c r="AA10" s="197"/>
      <c r="AB10" s="68"/>
      <c r="AC10" s="69" t="str">
        <f t="shared" ref="AC10:AC12" si="8">IF(AB10*14=0,"",AB10*14)</f>
        <v/>
      </c>
      <c r="AD10" s="68"/>
      <c r="AE10" s="69" t="str">
        <f t="shared" ref="AE10:AE12" si="9">IF(AD10*14=0,"",AD10*14)</f>
        <v/>
      </c>
      <c r="AF10" s="68"/>
      <c r="AG10" s="72"/>
      <c r="AH10" s="70"/>
      <c r="AI10" s="69" t="str">
        <f t="shared" ref="AI10:AI12" si="10">IF(AH10*14=0,"",AH10*14)</f>
        <v/>
      </c>
      <c r="AJ10" s="68"/>
      <c r="AK10" s="69" t="str">
        <f t="shared" ref="AK10:AK12" si="11">IF(AJ10*14=0,"",AJ10*14)</f>
        <v/>
      </c>
      <c r="AL10" s="68"/>
      <c r="AM10" s="71"/>
      <c r="AN10" s="73">
        <f t="shared" ref="AN10:AN36" si="12">IF(D10+J10+P10+V10+AB10+AH10=0,"",D10+J10+P10+V10+AB10+AH10)</f>
        <v>2</v>
      </c>
      <c r="AO10" s="69">
        <f t="shared" ref="AO10:AO36" si="13">IF((D10+J10+P10+V10+AB10+AH10)*14=0,"",(D10+J10+P10+V10+AB10+AH10)*14)</f>
        <v>28</v>
      </c>
      <c r="AP10" s="74">
        <f t="shared" ref="AP10:AP36" si="14">IF(F10+L10+R10+X10+AD10+AJ10=0,"",F10+L10+R10+X10+AD10+AJ10)</f>
        <v>2</v>
      </c>
      <c r="AQ10" s="69">
        <f t="shared" ref="AQ10:AQ36" si="15">IF((L10+F10+R10+X10+AD10+AJ10)*14=0,"",(L10+F10+R10+X10+AD10+AJ10)*14)</f>
        <v>28</v>
      </c>
      <c r="AR10" s="74">
        <f t="shared" ref="AR10:AR36" si="16">IF(N10+H10+T10+Z10+AF10+AL10=0,"",N10+H10+T10+Z10+AF10+AL10)</f>
        <v>5</v>
      </c>
      <c r="AS10" s="75">
        <f t="shared" ref="AS10:AS36" si="17">IF(D10+F10+L10+J10+P10+R10+V10+X10+AB10+AD10+AH10+AJ10=0,"",D10+F10+L10+J10+P10+R10+V10+X10+AB10+AD10+AH10+AJ10)</f>
        <v>4</v>
      </c>
      <c r="AT10" s="388" t="s">
        <v>53</v>
      </c>
      <c r="AU10" s="389" t="s">
        <v>55</v>
      </c>
    </row>
    <row r="11" spans="1:47" s="31" customFormat="1" ht="15.75" customHeight="1" x14ac:dyDescent="0.3">
      <c r="A11" s="234" t="s">
        <v>242</v>
      </c>
      <c r="B11" s="66" t="s">
        <v>50</v>
      </c>
      <c r="C11" s="67" t="s">
        <v>54</v>
      </c>
      <c r="D11" s="193">
        <v>2</v>
      </c>
      <c r="E11" s="194">
        <f t="shared" si="0"/>
        <v>28</v>
      </c>
      <c r="F11" s="193"/>
      <c r="G11" s="194" t="str">
        <f t="shared" si="1"/>
        <v/>
      </c>
      <c r="H11" s="193">
        <v>3</v>
      </c>
      <c r="I11" s="195" t="s">
        <v>50</v>
      </c>
      <c r="J11" s="196"/>
      <c r="K11" s="194" t="str">
        <f t="shared" si="2"/>
        <v/>
      </c>
      <c r="L11" s="193"/>
      <c r="M11" s="194" t="str">
        <f t="shared" si="3"/>
        <v/>
      </c>
      <c r="N11" s="193"/>
      <c r="O11" s="197"/>
      <c r="P11" s="193"/>
      <c r="Q11" s="194" t="str">
        <f t="shared" si="4"/>
        <v/>
      </c>
      <c r="R11" s="193"/>
      <c r="S11" s="194" t="str">
        <f t="shared" si="5"/>
        <v/>
      </c>
      <c r="T11" s="193"/>
      <c r="U11" s="198"/>
      <c r="V11" s="196"/>
      <c r="W11" s="194" t="str">
        <f t="shared" si="6"/>
        <v/>
      </c>
      <c r="X11" s="193"/>
      <c r="Y11" s="194" t="str">
        <f t="shared" si="7"/>
        <v/>
      </c>
      <c r="Z11" s="193"/>
      <c r="AA11" s="197"/>
      <c r="AB11" s="68"/>
      <c r="AC11" s="69" t="str">
        <f t="shared" si="8"/>
        <v/>
      </c>
      <c r="AD11" s="68"/>
      <c r="AE11" s="69" t="str">
        <f t="shared" si="9"/>
        <v/>
      </c>
      <c r="AF11" s="68"/>
      <c r="AG11" s="72"/>
      <c r="AH11" s="70"/>
      <c r="AI11" s="69" t="str">
        <f t="shared" si="10"/>
        <v/>
      </c>
      <c r="AJ11" s="68"/>
      <c r="AK11" s="69" t="str">
        <f t="shared" si="11"/>
        <v/>
      </c>
      <c r="AL11" s="68"/>
      <c r="AM11" s="71"/>
      <c r="AN11" s="73">
        <f t="shared" si="12"/>
        <v>2</v>
      </c>
      <c r="AO11" s="69">
        <f t="shared" si="13"/>
        <v>28</v>
      </c>
      <c r="AP11" s="74" t="str">
        <f t="shared" si="14"/>
        <v/>
      </c>
      <c r="AQ11" s="69" t="str">
        <f t="shared" si="15"/>
        <v/>
      </c>
      <c r="AR11" s="74">
        <f t="shared" si="16"/>
        <v>3</v>
      </c>
      <c r="AS11" s="75">
        <f t="shared" si="17"/>
        <v>2</v>
      </c>
      <c r="AT11" s="390" t="s">
        <v>254</v>
      </c>
      <c r="AU11" s="391" t="s">
        <v>158</v>
      </c>
    </row>
    <row r="12" spans="1:47" ht="15.75" customHeight="1" x14ac:dyDescent="0.3">
      <c r="A12" s="233" t="s">
        <v>56</v>
      </c>
      <c r="B12" s="66" t="s">
        <v>50</v>
      </c>
      <c r="C12" s="67" t="s">
        <v>57</v>
      </c>
      <c r="D12" s="193">
        <v>2</v>
      </c>
      <c r="E12" s="194">
        <f t="shared" si="0"/>
        <v>28</v>
      </c>
      <c r="F12" s="193">
        <v>1</v>
      </c>
      <c r="G12" s="194">
        <f t="shared" si="1"/>
        <v>14</v>
      </c>
      <c r="H12" s="193">
        <v>4</v>
      </c>
      <c r="I12" s="195" t="s">
        <v>50</v>
      </c>
      <c r="J12" s="196"/>
      <c r="K12" s="194" t="str">
        <f t="shared" si="2"/>
        <v/>
      </c>
      <c r="L12" s="193"/>
      <c r="M12" s="194" t="str">
        <f t="shared" si="3"/>
        <v/>
      </c>
      <c r="N12" s="193"/>
      <c r="O12" s="197"/>
      <c r="P12" s="193"/>
      <c r="Q12" s="194" t="str">
        <f t="shared" si="4"/>
        <v/>
      </c>
      <c r="R12" s="193"/>
      <c r="S12" s="194" t="str">
        <f t="shared" si="5"/>
        <v/>
      </c>
      <c r="T12" s="193"/>
      <c r="U12" s="198"/>
      <c r="V12" s="196"/>
      <c r="W12" s="194" t="str">
        <f t="shared" si="6"/>
        <v/>
      </c>
      <c r="X12" s="193"/>
      <c r="Y12" s="194" t="str">
        <f t="shared" si="7"/>
        <v/>
      </c>
      <c r="Z12" s="193"/>
      <c r="AA12" s="197"/>
      <c r="AB12" s="68"/>
      <c r="AC12" s="69" t="str">
        <f t="shared" si="8"/>
        <v/>
      </c>
      <c r="AD12" s="68"/>
      <c r="AE12" s="69" t="str">
        <f t="shared" si="9"/>
        <v/>
      </c>
      <c r="AF12" s="68"/>
      <c r="AG12" s="72"/>
      <c r="AH12" s="70"/>
      <c r="AI12" s="69" t="str">
        <f t="shared" si="10"/>
        <v/>
      </c>
      <c r="AJ12" s="68"/>
      <c r="AK12" s="69" t="str">
        <f t="shared" si="11"/>
        <v/>
      </c>
      <c r="AL12" s="68"/>
      <c r="AM12" s="71"/>
      <c r="AN12" s="73">
        <f t="shared" si="12"/>
        <v>2</v>
      </c>
      <c r="AO12" s="69">
        <f t="shared" si="13"/>
        <v>28</v>
      </c>
      <c r="AP12" s="74">
        <f t="shared" si="14"/>
        <v>1</v>
      </c>
      <c r="AQ12" s="69">
        <f t="shared" si="15"/>
        <v>14</v>
      </c>
      <c r="AR12" s="74">
        <f t="shared" si="16"/>
        <v>4</v>
      </c>
      <c r="AS12" s="75">
        <f t="shared" si="17"/>
        <v>3</v>
      </c>
      <c r="AT12" s="392" t="s">
        <v>261</v>
      </c>
      <c r="AU12" s="389" t="s">
        <v>58</v>
      </c>
    </row>
    <row r="13" spans="1:47" ht="15.75" customHeight="1" x14ac:dyDescent="0.3">
      <c r="A13" s="233" t="s">
        <v>61</v>
      </c>
      <c r="B13" s="66" t="s">
        <v>50</v>
      </c>
      <c r="C13" s="93" t="s">
        <v>62</v>
      </c>
      <c r="D13" s="193">
        <v>1</v>
      </c>
      <c r="E13" s="194">
        <f t="shared" si="0"/>
        <v>14</v>
      </c>
      <c r="F13" s="193">
        <v>1</v>
      </c>
      <c r="G13" s="194">
        <f t="shared" si="1"/>
        <v>14</v>
      </c>
      <c r="H13" s="193">
        <v>3</v>
      </c>
      <c r="I13" s="195" t="s">
        <v>52</v>
      </c>
      <c r="J13" s="196"/>
      <c r="K13" s="194" t="str">
        <f t="shared" ref="K13:K40" si="18">IF(J13*14=0,"",J13*14)</f>
        <v/>
      </c>
      <c r="L13" s="193"/>
      <c r="M13" s="194" t="str">
        <f t="shared" ref="M13:M40" si="19">IF(L13*14=0,"",L13*14)</f>
        <v/>
      </c>
      <c r="N13" s="193"/>
      <c r="O13" s="197"/>
      <c r="P13" s="193"/>
      <c r="Q13" s="194" t="str">
        <f t="shared" ref="Q13:Q40" si="20">IF(P13*14=0,"",P13*14)</f>
        <v/>
      </c>
      <c r="R13" s="193"/>
      <c r="S13" s="194" t="str">
        <f t="shared" ref="S13:S39" si="21">IF(R13*14=0,"",R13*14)</f>
        <v/>
      </c>
      <c r="T13" s="193"/>
      <c r="U13" s="198"/>
      <c r="V13" s="196"/>
      <c r="W13" s="194" t="str">
        <f t="shared" ref="W13:W40" si="22">IF(V13*14=0,"",V13*14)</f>
        <v/>
      </c>
      <c r="X13" s="193"/>
      <c r="Y13" s="194" t="str">
        <f t="shared" ref="Y13:Y40" si="23">IF(X13*14=0,"",X13*14)</f>
        <v/>
      </c>
      <c r="Z13" s="193"/>
      <c r="AA13" s="197"/>
      <c r="AB13" s="68"/>
      <c r="AC13" s="69" t="str">
        <f t="shared" ref="AC13:AC32" si="24">IF(AB13*14=0,"",AB13*14)</f>
        <v/>
      </c>
      <c r="AD13" s="68"/>
      <c r="AE13" s="69" t="str">
        <f t="shared" ref="AE13:AE32" si="25">IF(AD13*14=0,"",AD13*14)</f>
        <v/>
      </c>
      <c r="AF13" s="68"/>
      <c r="AG13" s="72"/>
      <c r="AH13" s="70"/>
      <c r="AI13" s="69" t="str">
        <f t="shared" ref="AI13:AI32" si="26">IF(AH13*14=0,"",AH13*14)</f>
        <v/>
      </c>
      <c r="AJ13" s="68"/>
      <c r="AK13" s="69" t="str">
        <f t="shared" ref="AK13:AK32" si="27">IF(AJ13*14=0,"",AJ13*14)</f>
        <v/>
      </c>
      <c r="AL13" s="68"/>
      <c r="AM13" s="71"/>
      <c r="AN13" s="73">
        <f t="shared" ref="AN13:AN32" si="28">IF(D13+J13+P13+V13+AB13+AH13=0,"",D13+J13+P13+V13+AB13+AH13)</f>
        <v>1</v>
      </c>
      <c r="AO13" s="69">
        <f t="shared" ref="AO13:AO32" si="29">IF((D13+J13+P13+V13+AB13+AH13)*14=0,"",(D13+J13+P13+V13+AB13+AH13)*14)</f>
        <v>14</v>
      </c>
      <c r="AP13" s="74">
        <f t="shared" ref="AP13:AP32" si="30">IF(F13+L13+R13+X13+AD13+AJ13=0,"",F13+L13+R13+X13+AD13+AJ13)</f>
        <v>1</v>
      </c>
      <c r="AQ13" s="69">
        <f t="shared" ref="AQ13:AQ32" si="31">IF((L13+F13+R13+X13+AD13+AJ13)*14=0,"",(L13+F13+R13+X13+AD13+AJ13)*14)</f>
        <v>14</v>
      </c>
      <c r="AR13" s="74">
        <f t="shared" ref="AR13:AR32" si="32">IF(N13+H13+T13+Z13+AF13+AL13=0,"",N13+H13+T13+Z13+AF13+AL13)</f>
        <v>3</v>
      </c>
      <c r="AS13" s="75">
        <f t="shared" ref="AS13:AS32" si="33">IF(D13+F13+L13+J13+P13+R13+V13+X13+AB13+AD13+AH13+AJ13=0,"",D13+F13+L13+J13+P13+R13+V13+X13+AB13+AD13+AH13+AJ13)</f>
        <v>2</v>
      </c>
      <c r="AT13" s="393" t="s">
        <v>60</v>
      </c>
      <c r="AU13" s="389" t="s">
        <v>59</v>
      </c>
    </row>
    <row r="14" spans="1:47" ht="15.75" customHeight="1" x14ac:dyDescent="0.3">
      <c r="A14" s="233" t="s">
        <v>63</v>
      </c>
      <c r="B14" s="66" t="s">
        <v>50</v>
      </c>
      <c r="C14" s="67" t="s">
        <v>64</v>
      </c>
      <c r="D14" s="193">
        <v>2</v>
      </c>
      <c r="E14" s="194">
        <f t="shared" si="0"/>
        <v>28</v>
      </c>
      <c r="F14" s="193"/>
      <c r="G14" s="194" t="str">
        <f t="shared" si="1"/>
        <v/>
      </c>
      <c r="H14" s="193">
        <v>3</v>
      </c>
      <c r="I14" s="217" t="s">
        <v>233</v>
      </c>
      <c r="J14" s="196"/>
      <c r="K14" s="194" t="str">
        <f t="shared" si="18"/>
        <v/>
      </c>
      <c r="L14" s="193"/>
      <c r="M14" s="194" t="str">
        <f t="shared" si="19"/>
        <v/>
      </c>
      <c r="N14" s="193"/>
      <c r="O14" s="197"/>
      <c r="P14" s="193"/>
      <c r="Q14" s="194" t="str">
        <f t="shared" si="20"/>
        <v/>
      </c>
      <c r="R14" s="193"/>
      <c r="S14" s="194" t="str">
        <f t="shared" si="21"/>
        <v/>
      </c>
      <c r="T14" s="193"/>
      <c r="U14" s="198"/>
      <c r="V14" s="196"/>
      <c r="W14" s="194" t="str">
        <f t="shared" si="22"/>
        <v/>
      </c>
      <c r="X14" s="193"/>
      <c r="Y14" s="194" t="str">
        <f t="shared" si="23"/>
        <v/>
      </c>
      <c r="Z14" s="193"/>
      <c r="AA14" s="197"/>
      <c r="AB14" s="68"/>
      <c r="AC14" s="69" t="str">
        <f t="shared" si="24"/>
        <v/>
      </c>
      <c r="AD14" s="68"/>
      <c r="AE14" s="69" t="str">
        <f t="shared" si="25"/>
        <v/>
      </c>
      <c r="AF14" s="68"/>
      <c r="AG14" s="72"/>
      <c r="AH14" s="70"/>
      <c r="AI14" s="69" t="str">
        <f t="shared" si="26"/>
        <v/>
      </c>
      <c r="AJ14" s="68"/>
      <c r="AK14" s="69" t="str">
        <f t="shared" si="27"/>
        <v/>
      </c>
      <c r="AL14" s="68"/>
      <c r="AM14" s="71"/>
      <c r="AN14" s="73">
        <f t="shared" si="28"/>
        <v>2</v>
      </c>
      <c r="AO14" s="69">
        <f t="shared" si="29"/>
        <v>28</v>
      </c>
      <c r="AP14" s="74" t="str">
        <f t="shared" si="30"/>
        <v/>
      </c>
      <c r="AQ14" s="69" t="str">
        <f t="shared" si="31"/>
        <v/>
      </c>
      <c r="AR14" s="74">
        <f t="shared" si="32"/>
        <v>3</v>
      </c>
      <c r="AS14" s="75">
        <f t="shared" si="33"/>
        <v>2</v>
      </c>
      <c r="AT14" s="393" t="s">
        <v>66</v>
      </c>
      <c r="AU14" s="389" t="s">
        <v>65</v>
      </c>
    </row>
    <row r="15" spans="1:47" ht="15.75" customHeight="1" x14ac:dyDescent="0.3">
      <c r="A15" s="233" t="s">
        <v>67</v>
      </c>
      <c r="B15" s="66" t="s">
        <v>50</v>
      </c>
      <c r="C15" s="67" t="s">
        <v>68</v>
      </c>
      <c r="D15" s="193">
        <v>3</v>
      </c>
      <c r="E15" s="194">
        <f t="shared" si="0"/>
        <v>42</v>
      </c>
      <c r="F15" s="193">
        <v>2</v>
      </c>
      <c r="G15" s="194">
        <f t="shared" si="1"/>
        <v>28</v>
      </c>
      <c r="H15" s="193">
        <v>6</v>
      </c>
      <c r="I15" s="217" t="s">
        <v>233</v>
      </c>
      <c r="J15" s="196"/>
      <c r="K15" s="194" t="str">
        <f t="shared" si="18"/>
        <v/>
      </c>
      <c r="L15" s="193"/>
      <c r="M15" s="194" t="str">
        <f t="shared" si="19"/>
        <v/>
      </c>
      <c r="N15" s="193"/>
      <c r="O15" s="197"/>
      <c r="P15" s="193"/>
      <c r="Q15" s="194" t="str">
        <f t="shared" si="20"/>
        <v/>
      </c>
      <c r="R15" s="193"/>
      <c r="S15" s="194" t="str">
        <f t="shared" si="21"/>
        <v/>
      </c>
      <c r="T15" s="193"/>
      <c r="U15" s="198"/>
      <c r="V15" s="196"/>
      <c r="W15" s="194" t="str">
        <f t="shared" si="22"/>
        <v/>
      </c>
      <c r="X15" s="193"/>
      <c r="Y15" s="194" t="str">
        <f t="shared" si="23"/>
        <v/>
      </c>
      <c r="Z15" s="193"/>
      <c r="AA15" s="197"/>
      <c r="AB15" s="68"/>
      <c r="AC15" s="69" t="str">
        <f t="shared" si="24"/>
        <v/>
      </c>
      <c r="AD15" s="68"/>
      <c r="AE15" s="69" t="str">
        <f t="shared" si="25"/>
        <v/>
      </c>
      <c r="AF15" s="68"/>
      <c r="AG15" s="72"/>
      <c r="AH15" s="70"/>
      <c r="AI15" s="69" t="str">
        <f t="shared" si="26"/>
        <v/>
      </c>
      <c r="AJ15" s="68"/>
      <c r="AK15" s="69" t="str">
        <f t="shared" si="27"/>
        <v/>
      </c>
      <c r="AL15" s="68"/>
      <c r="AM15" s="71"/>
      <c r="AN15" s="73">
        <f t="shared" si="28"/>
        <v>3</v>
      </c>
      <c r="AO15" s="69">
        <f t="shared" si="29"/>
        <v>42</v>
      </c>
      <c r="AP15" s="74">
        <f t="shared" si="30"/>
        <v>2</v>
      </c>
      <c r="AQ15" s="69">
        <f t="shared" si="31"/>
        <v>28</v>
      </c>
      <c r="AR15" s="74">
        <f t="shared" si="32"/>
        <v>6</v>
      </c>
      <c r="AS15" s="75">
        <f t="shared" si="33"/>
        <v>5</v>
      </c>
      <c r="AT15" s="393" t="s">
        <v>66</v>
      </c>
      <c r="AU15" s="389" t="s">
        <v>69</v>
      </c>
    </row>
    <row r="16" spans="1:47" ht="15.75" customHeight="1" x14ac:dyDescent="0.3">
      <c r="A16" s="233" t="s">
        <v>70</v>
      </c>
      <c r="B16" s="66" t="s">
        <v>50</v>
      </c>
      <c r="C16" s="67" t="s">
        <v>71</v>
      </c>
      <c r="D16" s="193">
        <v>1</v>
      </c>
      <c r="E16" s="194">
        <f t="shared" si="0"/>
        <v>14</v>
      </c>
      <c r="F16" s="193">
        <v>1</v>
      </c>
      <c r="G16" s="194">
        <f t="shared" si="1"/>
        <v>14</v>
      </c>
      <c r="H16" s="193">
        <v>2</v>
      </c>
      <c r="I16" s="195" t="s">
        <v>72</v>
      </c>
      <c r="J16" s="196"/>
      <c r="K16" s="194" t="str">
        <f t="shared" si="18"/>
        <v/>
      </c>
      <c r="L16" s="193"/>
      <c r="M16" s="194" t="str">
        <f t="shared" si="19"/>
        <v/>
      </c>
      <c r="N16" s="193"/>
      <c r="O16" s="197"/>
      <c r="P16" s="193"/>
      <c r="Q16" s="194" t="str">
        <f t="shared" si="20"/>
        <v/>
      </c>
      <c r="R16" s="193"/>
      <c r="S16" s="194" t="str">
        <f t="shared" si="21"/>
        <v/>
      </c>
      <c r="T16" s="193"/>
      <c r="U16" s="198"/>
      <c r="V16" s="196"/>
      <c r="W16" s="194" t="str">
        <f t="shared" si="22"/>
        <v/>
      </c>
      <c r="X16" s="193"/>
      <c r="Y16" s="194" t="str">
        <f t="shared" si="23"/>
        <v/>
      </c>
      <c r="Z16" s="193"/>
      <c r="AA16" s="197"/>
      <c r="AB16" s="68"/>
      <c r="AC16" s="69" t="str">
        <f t="shared" si="24"/>
        <v/>
      </c>
      <c r="AD16" s="68"/>
      <c r="AE16" s="69" t="str">
        <f t="shared" si="25"/>
        <v/>
      </c>
      <c r="AF16" s="68"/>
      <c r="AG16" s="72"/>
      <c r="AH16" s="70"/>
      <c r="AI16" s="69" t="str">
        <f t="shared" si="26"/>
        <v/>
      </c>
      <c r="AJ16" s="68"/>
      <c r="AK16" s="69" t="str">
        <f t="shared" si="27"/>
        <v/>
      </c>
      <c r="AL16" s="68"/>
      <c r="AM16" s="71"/>
      <c r="AN16" s="73">
        <f t="shared" si="28"/>
        <v>1</v>
      </c>
      <c r="AO16" s="69">
        <f t="shared" si="29"/>
        <v>14</v>
      </c>
      <c r="AP16" s="74">
        <f t="shared" si="30"/>
        <v>1</v>
      </c>
      <c r="AQ16" s="69">
        <f t="shared" si="31"/>
        <v>14</v>
      </c>
      <c r="AR16" s="74">
        <f t="shared" si="32"/>
        <v>2</v>
      </c>
      <c r="AS16" s="75">
        <f t="shared" si="33"/>
        <v>2</v>
      </c>
      <c r="AT16" s="392" t="s">
        <v>250</v>
      </c>
      <c r="AU16" s="391" t="s">
        <v>59</v>
      </c>
    </row>
    <row r="17" spans="1:47" ht="15.75" customHeight="1" x14ac:dyDescent="0.3">
      <c r="A17" s="234" t="s">
        <v>173</v>
      </c>
      <c r="B17" s="66" t="s">
        <v>50</v>
      </c>
      <c r="C17" s="173" t="s">
        <v>176</v>
      </c>
      <c r="D17" s="193"/>
      <c r="E17" s="194" t="str">
        <f t="shared" si="0"/>
        <v/>
      </c>
      <c r="F17" s="193"/>
      <c r="G17" s="194" t="str">
        <f t="shared" si="1"/>
        <v/>
      </c>
      <c r="H17" s="193"/>
      <c r="I17" s="195"/>
      <c r="J17" s="196"/>
      <c r="K17" s="194" t="str">
        <f t="shared" si="18"/>
        <v/>
      </c>
      <c r="L17" s="193">
        <v>2</v>
      </c>
      <c r="M17" s="194">
        <f t="shared" si="19"/>
        <v>28</v>
      </c>
      <c r="N17" s="199">
        <v>2</v>
      </c>
      <c r="O17" s="200" t="s">
        <v>72</v>
      </c>
      <c r="P17" s="193"/>
      <c r="Q17" s="194" t="str">
        <f t="shared" si="20"/>
        <v/>
      </c>
      <c r="R17" s="193"/>
      <c r="S17" s="194" t="str">
        <f t="shared" si="21"/>
        <v/>
      </c>
      <c r="T17" s="193"/>
      <c r="U17" s="198"/>
      <c r="V17" s="196"/>
      <c r="W17" s="194" t="str">
        <f t="shared" si="22"/>
        <v/>
      </c>
      <c r="X17" s="193"/>
      <c r="Y17" s="194" t="str">
        <f t="shared" si="23"/>
        <v/>
      </c>
      <c r="Z17" s="193"/>
      <c r="AA17" s="197"/>
      <c r="AB17" s="68"/>
      <c r="AC17" s="69" t="str">
        <f t="shared" si="24"/>
        <v/>
      </c>
      <c r="AD17" s="68"/>
      <c r="AE17" s="69" t="str">
        <f t="shared" si="25"/>
        <v/>
      </c>
      <c r="AF17" s="68"/>
      <c r="AG17" s="72"/>
      <c r="AH17" s="70"/>
      <c r="AI17" s="69" t="str">
        <f t="shared" si="26"/>
        <v/>
      </c>
      <c r="AJ17" s="68"/>
      <c r="AK17" s="69" t="str">
        <f t="shared" si="27"/>
        <v/>
      </c>
      <c r="AL17" s="68"/>
      <c r="AM17" s="71"/>
      <c r="AN17" s="73" t="str">
        <f t="shared" si="28"/>
        <v/>
      </c>
      <c r="AO17" s="69" t="str">
        <f t="shared" si="29"/>
        <v/>
      </c>
      <c r="AP17" s="74">
        <f t="shared" si="30"/>
        <v>2</v>
      </c>
      <c r="AQ17" s="69">
        <f t="shared" si="31"/>
        <v>28</v>
      </c>
      <c r="AR17" s="74">
        <f t="shared" si="32"/>
        <v>2</v>
      </c>
      <c r="AS17" s="75">
        <f t="shared" si="33"/>
        <v>2</v>
      </c>
      <c r="AT17" s="394" t="s">
        <v>66</v>
      </c>
      <c r="AU17" s="391" t="s">
        <v>251</v>
      </c>
    </row>
    <row r="18" spans="1:47" ht="15.75" customHeight="1" x14ac:dyDescent="0.3">
      <c r="A18" s="233" t="s">
        <v>75</v>
      </c>
      <c r="B18" s="66" t="s">
        <v>50</v>
      </c>
      <c r="C18" s="67" t="s">
        <v>76</v>
      </c>
      <c r="D18" s="193"/>
      <c r="E18" s="194" t="str">
        <f t="shared" si="0"/>
        <v/>
      </c>
      <c r="F18" s="193"/>
      <c r="G18" s="194" t="str">
        <f t="shared" si="1"/>
        <v/>
      </c>
      <c r="H18" s="193"/>
      <c r="I18" s="195"/>
      <c r="J18" s="196">
        <v>1</v>
      </c>
      <c r="K18" s="194">
        <f t="shared" si="18"/>
        <v>14</v>
      </c>
      <c r="L18" s="193">
        <v>1</v>
      </c>
      <c r="M18" s="194">
        <f t="shared" si="19"/>
        <v>14</v>
      </c>
      <c r="N18" s="193">
        <v>3</v>
      </c>
      <c r="O18" s="197" t="s">
        <v>72</v>
      </c>
      <c r="P18" s="193"/>
      <c r="Q18" s="194" t="str">
        <f t="shared" si="20"/>
        <v/>
      </c>
      <c r="R18" s="193"/>
      <c r="S18" s="194" t="str">
        <f t="shared" si="21"/>
        <v/>
      </c>
      <c r="T18" s="193"/>
      <c r="U18" s="198"/>
      <c r="V18" s="196"/>
      <c r="W18" s="194" t="str">
        <f t="shared" si="22"/>
        <v/>
      </c>
      <c r="X18" s="193"/>
      <c r="Y18" s="194" t="str">
        <f t="shared" si="23"/>
        <v/>
      </c>
      <c r="Z18" s="193"/>
      <c r="AA18" s="197"/>
      <c r="AB18" s="68"/>
      <c r="AC18" s="69" t="str">
        <f t="shared" si="24"/>
        <v/>
      </c>
      <c r="AD18" s="68"/>
      <c r="AE18" s="69" t="str">
        <f t="shared" si="25"/>
        <v/>
      </c>
      <c r="AF18" s="68"/>
      <c r="AG18" s="72"/>
      <c r="AH18" s="70"/>
      <c r="AI18" s="69" t="str">
        <f t="shared" si="26"/>
        <v/>
      </c>
      <c r="AJ18" s="68"/>
      <c r="AK18" s="69" t="str">
        <f t="shared" si="27"/>
        <v/>
      </c>
      <c r="AL18" s="68"/>
      <c r="AM18" s="71"/>
      <c r="AN18" s="73">
        <f t="shared" si="28"/>
        <v>1</v>
      </c>
      <c r="AO18" s="69">
        <f t="shared" si="29"/>
        <v>14</v>
      </c>
      <c r="AP18" s="74">
        <f t="shared" si="30"/>
        <v>1</v>
      </c>
      <c r="AQ18" s="69">
        <f t="shared" si="31"/>
        <v>14</v>
      </c>
      <c r="AR18" s="74">
        <f t="shared" si="32"/>
        <v>3</v>
      </c>
      <c r="AS18" s="75">
        <f t="shared" si="33"/>
        <v>2</v>
      </c>
      <c r="AT18" s="395" t="s">
        <v>77</v>
      </c>
      <c r="AU18" s="389" t="s">
        <v>78</v>
      </c>
    </row>
    <row r="19" spans="1:47" ht="15.75" customHeight="1" x14ac:dyDescent="0.3">
      <c r="A19" s="233" t="s">
        <v>79</v>
      </c>
      <c r="B19" s="66" t="s">
        <v>50</v>
      </c>
      <c r="C19" s="67" t="s">
        <v>80</v>
      </c>
      <c r="D19" s="193"/>
      <c r="E19" s="194" t="str">
        <f t="shared" si="0"/>
        <v/>
      </c>
      <c r="F19" s="193"/>
      <c r="G19" s="194" t="str">
        <f t="shared" si="1"/>
        <v/>
      </c>
      <c r="H19" s="193"/>
      <c r="I19" s="195"/>
      <c r="J19" s="196">
        <v>2</v>
      </c>
      <c r="K19" s="194">
        <f t="shared" si="18"/>
        <v>28</v>
      </c>
      <c r="L19" s="193">
        <v>2</v>
      </c>
      <c r="M19" s="194">
        <f t="shared" si="19"/>
        <v>28</v>
      </c>
      <c r="N19" s="193">
        <v>5</v>
      </c>
      <c r="O19" s="200" t="s">
        <v>234</v>
      </c>
      <c r="P19" s="193"/>
      <c r="Q19" s="194" t="str">
        <f t="shared" si="20"/>
        <v/>
      </c>
      <c r="R19" s="193"/>
      <c r="S19" s="194" t="str">
        <f t="shared" si="21"/>
        <v/>
      </c>
      <c r="T19" s="193"/>
      <c r="U19" s="198"/>
      <c r="V19" s="196"/>
      <c r="W19" s="194" t="str">
        <f t="shared" si="22"/>
        <v/>
      </c>
      <c r="X19" s="193"/>
      <c r="Y19" s="194" t="str">
        <f t="shared" si="23"/>
        <v/>
      </c>
      <c r="Z19" s="193"/>
      <c r="AA19" s="197"/>
      <c r="AB19" s="68"/>
      <c r="AC19" s="69" t="str">
        <f t="shared" si="24"/>
        <v/>
      </c>
      <c r="AD19" s="68"/>
      <c r="AE19" s="69" t="str">
        <f t="shared" si="25"/>
        <v/>
      </c>
      <c r="AF19" s="68"/>
      <c r="AG19" s="72"/>
      <c r="AH19" s="70"/>
      <c r="AI19" s="69" t="str">
        <f t="shared" si="26"/>
        <v/>
      </c>
      <c r="AJ19" s="68"/>
      <c r="AK19" s="69" t="str">
        <f t="shared" si="27"/>
        <v/>
      </c>
      <c r="AL19" s="68"/>
      <c r="AM19" s="71"/>
      <c r="AN19" s="73">
        <f t="shared" si="28"/>
        <v>2</v>
      </c>
      <c r="AO19" s="69">
        <f t="shared" si="29"/>
        <v>28</v>
      </c>
      <c r="AP19" s="74">
        <f t="shared" si="30"/>
        <v>2</v>
      </c>
      <c r="AQ19" s="69">
        <f t="shared" si="31"/>
        <v>28</v>
      </c>
      <c r="AR19" s="74">
        <f t="shared" si="32"/>
        <v>5</v>
      </c>
      <c r="AS19" s="75">
        <f t="shared" si="33"/>
        <v>4</v>
      </c>
      <c r="AT19" s="396" t="s">
        <v>262</v>
      </c>
      <c r="AU19" s="389" t="s">
        <v>81</v>
      </c>
    </row>
    <row r="20" spans="1:47" ht="15.75" customHeight="1" x14ac:dyDescent="0.3">
      <c r="A20" s="233" t="s">
        <v>83</v>
      </c>
      <c r="B20" s="66" t="s">
        <v>50</v>
      </c>
      <c r="C20" s="67" t="s">
        <v>82</v>
      </c>
      <c r="D20" s="193"/>
      <c r="E20" s="194" t="str">
        <f t="shared" si="0"/>
        <v/>
      </c>
      <c r="F20" s="193"/>
      <c r="G20" s="194" t="str">
        <f t="shared" si="1"/>
        <v/>
      </c>
      <c r="H20" s="193"/>
      <c r="I20" s="195"/>
      <c r="J20" s="196">
        <v>2</v>
      </c>
      <c r="K20" s="194">
        <f t="shared" si="18"/>
        <v>28</v>
      </c>
      <c r="L20" s="193">
        <v>2</v>
      </c>
      <c r="M20" s="194">
        <f t="shared" si="19"/>
        <v>28</v>
      </c>
      <c r="N20" s="193">
        <v>5</v>
      </c>
      <c r="O20" s="197" t="s">
        <v>50</v>
      </c>
      <c r="P20" s="193"/>
      <c r="Q20" s="194" t="str">
        <f t="shared" si="20"/>
        <v/>
      </c>
      <c r="R20" s="193"/>
      <c r="S20" s="194" t="str">
        <f t="shared" si="21"/>
        <v/>
      </c>
      <c r="T20" s="193"/>
      <c r="U20" s="198"/>
      <c r="V20" s="196"/>
      <c r="W20" s="194" t="str">
        <f t="shared" si="22"/>
        <v/>
      </c>
      <c r="X20" s="193"/>
      <c r="Y20" s="194" t="str">
        <f t="shared" si="23"/>
        <v/>
      </c>
      <c r="Z20" s="193"/>
      <c r="AA20" s="197"/>
      <c r="AB20" s="68"/>
      <c r="AC20" s="69" t="str">
        <f t="shared" si="24"/>
        <v/>
      </c>
      <c r="AD20" s="68"/>
      <c r="AE20" s="69" t="str">
        <f t="shared" si="25"/>
        <v/>
      </c>
      <c r="AF20" s="68"/>
      <c r="AG20" s="72"/>
      <c r="AH20" s="70"/>
      <c r="AI20" s="69" t="str">
        <f t="shared" si="26"/>
        <v/>
      </c>
      <c r="AJ20" s="68"/>
      <c r="AK20" s="69" t="str">
        <f t="shared" si="27"/>
        <v/>
      </c>
      <c r="AL20" s="68"/>
      <c r="AM20" s="71"/>
      <c r="AN20" s="73">
        <f t="shared" si="28"/>
        <v>2</v>
      </c>
      <c r="AO20" s="69">
        <f t="shared" si="29"/>
        <v>28</v>
      </c>
      <c r="AP20" s="74">
        <f t="shared" si="30"/>
        <v>2</v>
      </c>
      <c r="AQ20" s="69">
        <f t="shared" si="31"/>
        <v>28</v>
      </c>
      <c r="AR20" s="74">
        <f t="shared" si="32"/>
        <v>5</v>
      </c>
      <c r="AS20" s="75">
        <f t="shared" si="33"/>
        <v>4</v>
      </c>
      <c r="AT20" s="393" t="s">
        <v>85</v>
      </c>
      <c r="AU20" s="389" t="s">
        <v>84</v>
      </c>
    </row>
    <row r="21" spans="1:47" ht="15.75" customHeight="1" x14ac:dyDescent="0.3">
      <c r="A21" s="234" t="s">
        <v>174</v>
      </c>
      <c r="B21" s="66" t="s">
        <v>50</v>
      </c>
      <c r="C21" s="67" t="s">
        <v>86</v>
      </c>
      <c r="D21" s="193"/>
      <c r="E21" s="194" t="str">
        <f t="shared" si="0"/>
        <v/>
      </c>
      <c r="F21" s="193"/>
      <c r="G21" s="194" t="str">
        <f t="shared" si="1"/>
        <v/>
      </c>
      <c r="H21" s="193"/>
      <c r="I21" s="195"/>
      <c r="J21" s="196">
        <v>2</v>
      </c>
      <c r="K21" s="194">
        <f t="shared" si="18"/>
        <v>28</v>
      </c>
      <c r="L21" s="193">
        <v>1</v>
      </c>
      <c r="M21" s="194">
        <f t="shared" si="19"/>
        <v>14</v>
      </c>
      <c r="N21" s="193">
        <v>4</v>
      </c>
      <c r="O21" s="200" t="s">
        <v>233</v>
      </c>
      <c r="P21" s="193"/>
      <c r="Q21" s="194" t="str">
        <f t="shared" si="20"/>
        <v/>
      </c>
      <c r="R21" s="193"/>
      <c r="S21" s="194" t="str">
        <f t="shared" si="21"/>
        <v/>
      </c>
      <c r="T21" s="193"/>
      <c r="U21" s="198"/>
      <c r="V21" s="196"/>
      <c r="W21" s="194" t="str">
        <f t="shared" si="22"/>
        <v/>
      </c>
      <c r="X21" s="193"/>
      <c r="Y21" s="194" t="str">
        <f t="shared" si="23"/>
        <v/>
      </c>
      <c r="Z21" s="193"/>
      <c r="AA21" s="197"/>
      <c r="AB21" s="68"/>
      <c r="AC21" s="69" t="str">
        <f t="shared" si="24"/>
        <v/>
      </c>
      <c r="AD21" s="68"/>
      <c r="AE21" s="69" t="str">
        <f t="shared" si="25"/>
        <v/>
      </c>
      <c r="AF21" s="68"/>
      <c r="AG21" s="72"/>
      <c r="AH21" s="70"/>
      <c r="AI21" s="69" t="str">
        <f t="shared" si="26"/>
        <v/>
      </c>
      <c r="AJ21" s="68"/>
      <c r="AK21" s="69" t="str">
        <f t="shared" si="27"/>
        <v/>
      </c>
      <c r="AL21" s="68"/>
      <c r="AM21" s="71"/>
      <c r="AN21" s="73">
        <f t="shared" si="28"/>
        <v>2</v>
      </c>
      <c r="AO21" s="69">
        <f t="shared" si="29"/>
        <v>28</v>
      </c>
      <c r="AP21" s="74">
        <f t="shared" si="30"/>
        <v>1</v>
      </c>
      <c r="AQ21" s="69">
        <f t="shared" si="31"/>
        <v>14</v>
      </c>
      <c r="AR21" s="74">
        <f t="shared" si="32"/>
        <v>4</v>
      </c>
      <c r="AS21" s="75">
        <f t="shared" si="33"/>
        <v>3</v>
      </c>
      <c r="AT21" s="393" t="s">
        <v>66</v>
      </c>
      <c r="AU21" s="389" t="s">
        <v>87</v>
      </c>
    </row>
    <row r="22" spans="1:47" ht="15.75" customHeight="1" x14ac:dyDescent="0.3">
      <c r="A22" s="233" t="s">
        <v>89</v>
      </c>
      <c r="B22" s="66" t="s">
        <v>50</v>
      </c>
      <c r="C22" s="152" t="s">
        <v>88</v>
      </c>
      <c r="D22" s="193"/>
      <c r="E22" s="194" t="str">
        <f t="shared" si="0"/>
        <v/>
      </c>
      <c r="F22" s="193"/>
      <c r="G22" s="194" t="str">
        <f t="shared" si="1"/>
        <v/>
      </c>
      <c r="H22" s="193"/>
      <c r="I22" s="195"/>
      <c r="J22" s="196">
        <v>2</v>
      </c>
      <c r="K22" s="194">
        <f t="shared" si="18"/>
        <v>28</v>
      </c>
      <c r="L22" s="193">
        <v>1</v>
      </c>
      <c r="M22" s="194">
        <f t="shared" si="19"/>
        <v>14</v>
      </c>
      <c r="N22" s="193">
        <v>5</v>
      </c>
      <c r="O22" s="197" t="s">
        <v>50</v>
      </c>
      <c r="P22" s="193"/>
      <c r="Q22" s="194" t="str">
        <f t="shared" si="20"/>
        <v/>
      </c>
      <c r="R22" s="193"/>
      <c r="S22" s="194" t="str">
        <f t="shared" si="21"/>
        <v/>
      </c>
      <c r="T22" s="193"/>
      <c r="U22" s="198"/>
      <c r="V22" s="196"/>
      <c r="W22" s="194" t="str">
        <f t="shared" si="22"/>
        <v/>
      </c>
      <c r="X22" s="193"/>
      <c r="Y22" s="194" t="str">
        <f t="shared" si="23"/>
        <v/>
      </c>
      <c r="Z22" s="193"/>
      <c r="AA22" s="197"/>
      <c r="AB22" s="68"/>
      <c r="AC22" s="69" t="str">
        <f t="shared" si="24"/>
        <v/>
      </c>
      <c r="AD22" s="68"/>
      <c r="AE22" s="69" t="str">
        <f t="shared" si="25"/>
        <v/>
      </c>
      <c r="AF22" s="68"/>
      <c r="AG22" s="72"/>
      <c r="AH22" s="70"/>
      <c r="AI22" s="69" t="str">
        <f t="shared" si="26"/>
        <v/>
      </c>
      <c r="AJ22" s="68"/>
      <c r="AK22" s="69" t="str">
        <f t="shared" si="27"/>
        <v/>
      </c>
      <c r="AL22" s="68"/>
      <c r="AM22" s="71"/>
      <c r="AN22" s="73">
        <f t="shared" si="28"/>
        <v>2</v>
      </c>
      <c r="AO22" s="69">
        <f t="shared" si="29"/>
        <v>28</v>
      </c>
      <c r="AP22" s="74">
        <f t="shared" si="30"/>
        <v>1</v>
      </c>
      <c r="AQ22" s="69">
        <f t="shared" si="31"/>
        <v>14</v>
      </c>
      <c r="AR22" s="74">
        <f t="shared" si="32"/>
        <v>5</v>
      </c>
      <c r="AS22" s="75">
        <f t="shared" si="33"/>
        <v>3</v>
      </c>
      <c r="AT22" s="397" t="s">
        <v>90</v>
      </c>
      <c r="AU22" s="389" t="s">
        <v>91</v>
      </c>
    </row>
    <row r="23" spans="1:47" ht="15.75" customHeight="1" x14ac:dyDescent="0.3">
      <c r="A23" s="233" t="s">
        <v>92</v>
      </c>
      <c r="B23" s="66" t="s">
        <v>50</v>
      </c>
      <c r="C23" s="67" t="s">
        <v>93</v>
      </c>
      <c r="D23" s="193"/>
      <c r="E23" s="194" t="str">
        <f t="shared" si="0"/>
        <v/>
      </c>
      <c r="F23" s="193"/>
      <c r="G23" s="194" t="str">
        <f t="shared" si="1"/>
        <v/>
      </c>
      <c r="H23" s="193"/>
      <c r="I23" s="195"/>
      <c r="J23" s="196">
        <v>1</v>
      </c>
      <c r="K23" s="194">
        <f t="shared" si="18"/>
        <v>14</v>
      </c>
      <c r="L23" s="193">
        <v>1</v>
      </c>
      <c r="M23" s="194">
        <f t="shared" si="19"/>
        <v>14</v>
      </c>
      <c r="N23" s="193">
        <v>3</v>
      </c>
      <c r="O23" s="200" t="s">
        <v>100</v>
      </c>
      <c r="P23" s="196"/>
      <c r="Q23" s="194" t="str">
        <f t="shared" si="20"/>
        <v/>
      </c>
      <c r="R23" s="193"/>
      <c r="S23" s="194" t="str">
        <f t="shared" si="21"/>
        <v/>
      </c>
      <c r="T23" s="193"/>
      <c r="U23" s="201"/>
      <c r="V23" s="193"/>
      <c r="W23" s="194" t="str">
        <f t="shared" si="22"/>
        <v/>
      </c>
      <c r="X23" s="193"/>
      <c r="Y23" s="194" t="str">
        <f t="shared" si="23"/>
        <v/>
      </c>
      <c r="Z23" s="193"/>
      <c r="AA23" s="197"/>
      <c r="AB23" s="76"/>
      <c r="AC23" s="69" t="str">
        <f t="shared" si="24"/>
        <v/>
      </c>
      <c r="AD23" s="68"/>
      <c r="AE23" s="69" t="str">
        <f t="shared" si="25"/>
        <v/>
      </c>
      <c r="AF23" s="68"/>
      <c r="AG23" s="72"/>
      <c r="AH23" s="70"/>
      <c r="AI23" s="69" t="str">
        <f t="shared" si="26"/>
        <v/>
      </c>
      <c r="AJ23" s="68"/>
      <c r="AK23" s="69" t="str">
        <f t="shared" si="27"/>
        <v/>
      </c>
      <c r="AL23" s="68"/>
      <c r="AM23" s="71"/>
      <c r="AN23" s="73">
        <f t="shared" si="28"/>
        <v>1</v>
      </c>
      <c r="AO23" s="69">
        <f t="shared" si="29"/>
        <v>14</v>
      </c>
      <c r="AP23" s="74">
        <f t="shared" si="30"/>
        <v>1</v>
      </c>
      <c r="AQ23" s="69">
        <f t="shared" si="31"/>
        <v>14</v>
      </c>
      <c r="AR23" s="74">
        <f t="shared" si="32"/>
        <v>3</v>
      </c>
      <c r="AS23" s="75">
        <f t="shared" si="33"/>
        <v>2</v>
      </c>
      <c r="AT23" s="393" t="s">
        <v>66</v>
      </c>
      <c r="AU23" s="398" t="s">
        <v>87</v>
      </c>
    </row>
    <row r="24" spans="1:47" ht="15.75" customHeight="1" x14ac:dyDescent="0.3">
      <c r="A24" s="233" t="s">
        <v>94</v>
      </c>
      <c r="B24" s="66" t="s">
        <v>50</v>
      </c>
      <c r="C24" s="67" t="s">
        <v>95</v>
      </c>
      <c r="D24" s="193"/>
      <c r="E24" s="194" t="str">
        <f t="shared" si="0"/>
        <v/>
      </c>
      <c r="F24" s="193"/>
      <c r="G24" s="194" t="str">
        <f t="shared" si="1"/>
        <v/>
      </c>
      <c r="H24" s="193"/>
      <c r="I24" s="195"/>
      <c r="J24" s="196"/>
      <c r="K24" s="194" t="str">
        <f t="shared" si="18"/>
        <v/>
      </c>
      <c r="L24" s="193"/>
      <c r="M24" s="194" t="str">
        <f t="shared" si="19"/>
        <v/>
      </c>
      <c r="N24" s="193"/>
      <c r="O24" s="197"/>
      <c r="P24" s="196">
        <v>2</v>
      </c>
      <c r="Q24" s="194">
        <f t="shared" si="20"/>
        <v>28</v>
      </c>
      <c r="R24" s="202"/>
      <c r="S24" s="194" t="str">
        <f t="shared" si="21"/>
        <v/>
      </c>
      <c r="T24" s="202">
        <v>3</v>
      </c>
      <c r="U24" s="201" t="s">
        <v>50</v>
      </c>
      <c r="V24" s="193"/>
      <c r="W24" s="194" t="str">
        <f t="shared" si="22"/>
        <v/>
      </c>
      <c r="X24" s="202"/>
      <c r="Y24" s="194" t="str">
        <f t="shared" si="23"/>
        <v/>
      </c>
      <c r="Z24" s="202"/>
      <c r="AA24" s="201"/>
      <c r="AB24" s="68"/>
      <c r="AC24" s="69" t="str">
        <f t="shared" si="24"/>
        <v/>
      </c>
      <c r="AD24" s="68"/>
      <c r="AE24" s="69" t="str">
        <f t="shared" si="25"/>
        <v/>
      </c>
      <c r="AF24" s="68"/>
      <c r="AG24" s="72"/>
      <c r="AH24" s="70"/>
      <c r="AI24" s="69" t="str">
        <f t="shared" si="26"/>
        <v/>
      </c>
      <c r="AJ24" s="68"/>
      <c r="AK24" s="69" t="str">
        <f t="shared" si="27"/>
        <v/>
      </c>
      <c r="AL24" s="68"/>
      <c r="AM24" s="71"/>
      <c r="AN24" s="73">
        <f t="shared" si="28"/>
        <v>2</v>
      </c>
      <c r="AO24" s="69">
        <f t="shared" si="29"/>
        <v>28</v>
      </c>
      <c r="AP24" s="74" t="str">
        <f t="shared" si="30"/>
        <v/>
      </c>
      <c r="AQ24" s="69" t="str">
        <f t="shared" si="31"/>
        <v/>
      </c>
      <c r="AR24" s="74">
        <f t="shared" si="32"/>
        <v>3</v>
      </c>
      <c r="AS24" s="75">
        <f t="shared" si="33"/>
        <v>2</v>
      </c>
      <c r="AT24" s="392" t="s">
        <v>254</v>
      </c>
      <c r="AU24" s="391" t="s">
        <v>253</v>
      </c>
    </row>
    <row r="25" spans="1:47" ht="15.75" customHeight="1" x14ac:dyDescent="0.3">
      <c r="A25" s="233" t="s">
        <v>96</v>
      </c>
      <c r="B25" s="66" t="s">
        <v>50</v>
      </c>
      <c r="C25" s="67" t="s">
        <v>97</v>
      </c>
      <c r="D25" s="193"/>
      <c r="E25" s="194" t="str">
        <f t="shared" si="0"/>
        <v/>
      </c>
      <c r="F25" s="193"/>
      <c r="G25" s="194" t="str">
        <f t="shared" si="1"/>
        <v/>
      </c>
      <c r="H25" s="193"/>
      <c r="I25" s="195"/>
      <c r="J25" s="196"/>
      <c r="K25" s="194" t="str">
        <f t="shared" si="18"/>
        <v/>
      </c>
      <c r="L25" s="193"/>
      <c r="M25" s="194" t="str">
        <f t="shared" si="19"/>
        <v/>
      </c>
      <c r="N25" s="193"/>
      <c r="O25" s="197"/>
      <c r="P25" s="193">
        <v>2</v>
      </c>
      <c r="Q25" s="194">
        <f t="shared" si="20"/>
        <v>28</v>
      </c>
      <c r="R25" s="202">
        <v>1</v>
      </c>
      <c r="S25" s="194">
        <f t="shared" si="21"/>
        <v>14</v>
      </c>
      <c r="T25" s="202">
        <v>3</v>
      </c>
      <c r="U25" s="201" t="s">
        <v>50</v>
      </c>
      <c r="V25" s="193"/>
      <c r="W25" s="194" t="str">
        <f t="shared" si="22"/>
        <v/>
      </c>
      <c r="X25" s="202"/>
      <c r="Y25" s="194" t="str">
        <f t="shared" si="23"/>
        <v/>
      </c>
      <c r="Z25" s="202"/>
      <c r="AA25" s="201"/>
      <c r="AB25" s="68"/>
      <c r="AC25" s="69" t="str">
        <f t="shared" si="24"/>
        <v/>
      </c>
      <c r="AD25" s="68"/>
      <c r="AE25" s="69" t="str">
        <f t="shared" si="25"/>
        <v/>
      </c>
      <c r="AF25" s="68"/>
      <c r="AG25" s="72"/>
      <c r="AH25" s="70"/>
      <c r="AI25" s="69" t="str">
        <f t="shared" si="26"/>
        <v/>
      </c>
      <c r="AJ25" s="68"/>
      <c r="AK25" s="69" t="str">
        <f t="shared" si="27"/>
        <v/>
      </c>
      <c r="AL25" s="68"/>
      <c r="AM25" s="71"/>
      <c r="AN25" s="73">
        <f t="shared" si="28"/>
        <v>2</v>
      </c>
      <c r="AO25" s="69">
        <f t="shared" si="29"/>
        <v>28</v>
      </c>
      <c r="AP25" s="74">
        <f t="shared" si="30"/>
        <v>1</v>
      </c>
      <c r="AQ25" s="69">
        <f t="shared" si="31"/>
        <v>14</v>
      </c>
      <c r="AR25" s="74">
        <f t="shared" si="32"/>
        <v>3</v>
      </c>
      <c r="AS25" s="75">
        <f t="shared" si="33"/>
        <v>3</v>
      </c>
      <c r="AT25" s="390" t="s">
        <v>284</v>
      </c>
      <c r="AU25" s="389" t="s">
        <v>101</v>
      </c>
    </row>
    <row r="26" spans="1:47" ht="15.75" customHeight="1" x14ac:dyDescent="0.3">
      <c r="A26" s="235" t="s">
        <v>98</v>
      </c>
      <c r="B26" s="181" t="s">
        <v>50</v>
      </c>
      <c r="C26" s="67" t="s">
        <v>99</v>
      </c>
      <c r="D26" s="193"/>
      <c r="E26" s="194" t="str">
        <f t="shared" si="0"/>
        <v/>
      </c>
      <c r="F26" s="193"/>
      <c r="G26" s="194" t="str">
        <f t="shared" si="1"/>
        <v/>
      </c>
      <c r="H26" s="193"/>
      <c r="I26" s="195"/>
      <c r="J26" s="196"/>
      <c r="K26" s="194" t="str">
        <f t="shared" si="18"/>
        <v/>
      </c>
      <c r="L26" s="193"/>
      <c r="M26" s="194" t="str">
        <f t="shared" si="19"/>
        <v/>
      </c>
      <c r="N26" s="193"/>
      <c r="O26" s="197"/>
      <c r="P26" s="193">
        <v>1</v>
      </c>
      <c r="Q26" s="194">
        <f t="shared" si="20"/>
        <v>14</v>
      </c>
      <c r="R26" s="202">
        <v>1</v>
      </c>
      <c r="S26" s="194">
        <f t="shared" si="21"/>
        <v>14</v>
      </c>
      <c r="T26" s="202">
        <v>3</v>
      </c>
      <c r="U26" s="201" t="s">
        <v>100</v>
      </c>
      <c r="V26" s="193"/>
      <c r="W26" s="194" t="str">
        <f t="shared" si="22"/>
        <v/>
      </c>
      <c r="X26" s="202"/>
      <c r="Y26" s="194" t="str">
        <f t="shared" si="23"/>
        <v/>
      </c>
      <c r="Z26" s="202"/>
      <c r="AA26" s="201"/>
      <c r="AB26" s="68"/>
      <c r="AC26" s="69" t="str">
        <f t="shared" si="24"/>
        <v/>
      </c>
      <c r="AD26" s="68"/>
      <c r="AE26" s="69" t="str">
        <f t="shared" si="25"/>
        <v/>
      </c>
      <c r="AF26" s="68"/>
      <c r="AG26" s="72"/>
      <c r="AH26" s="70"/>
      <c r="AI26" s="69" t="str">
        <f t="shared" si="26"/>
        <v/>
      </c>
      <c r="AJ26" s="68"/>
      <c r="AK26" s="69" t="str">
        <f t="shared" si="27"/>
        <v/>
      </c>
      <c r="AL26" s="68"/>
      <c r="AM26" s="71"/>
      <c r="AN26" s="73">
        <f t="shared" si="28"/>
        <v>1</v>
      </c>
      <c r="AO26" s="69">
        <f t="shared" si="29"/>
        <v>14</v>
      </c>
      <c r="AP26" s="74">
        <f t="shared" si="30"/>
        <v>1</v>
      </c>
      <c r="AQ26" s="69">
        <f t="shared" si="31"/>
        <v>14</v>
      </c>
      <c r="AR26" s="74">
        <f t="shared" si="32"/>
        <v>3</v>
      </c>
      <c r="AS26" s="75">
        <f t="shared" si="33"/>
        <v>2</v>
      </c>
      <c r="AT26" s="399" t="s">
        <v>66</v>
      </c>
      <c r="AU26" s="389" t="s">
        <v>104</v>
      </c>
    </row>
    <row r="27" spans="1:47" ht="15.75" customHeight="1" x14ac:dyDescent="0.3">
      <c r="A27" s="260" t="s">
        <v>102</v>
      </c>
      <c r="B27" s="66" t="s">
        <v>50</v>
      </c>
      <c r="C27" s="67" t="s">
        <v>103</v>
      </c>
      <c r="D27" s="193"/>
      <c r="E27" s="194" t="str">
        <f t="shared" si="0"/>
        <v/>
      </c>
      <c r="F27" s="193"/>
      <c r="G27" s="194" t="str">
        <f t="shared" si="1"/>
        <v/>
      </c>
      <c r="H27" s="193"/>
      <c r="I27" s="195"/>
      <c r="J27" s="196"/>
      <c r="K27" s="194" t="str">
        <f t="shared" si="18"/>
        <v/>
      </c>
      <c r="L27" s="193"/>
      <c r="M27" s="194" t="str">
        <f t="shared" si="19"/>
        <v/>
      </c>
      <c r="N27" s="193"/>
      <c r="O27" s="197"/>
      <c r="P27" s="193">
        <v>1</v>
      </c>
      <c r="Q27" s="194">
        <f t="shared" si="20"/>
        <v>14</v>
      </c>
      <c r="R27" s="202">
        <v>1</v>
      </c>
      <c r="S27" s="194">
        <f t="shared" si="21"/>
        <v>14</v>
      </c>
      <c r="T27" s="202">
        <v>3</v>
      </c>
      <c r="U27" s="201" t="s">
        <v>72</v>
      </c>
      <c r="V27" s="193"/>
      <c r="W27" s="194" t="str">
        <f t="shared" si="22"/>
        <v/>
      </c>
      <c r="X27" s="202"/>
      <c r="Y27" s="194" t="str">
        <f t="shared" si="23"/>
        <v/>
      </c>
      <c r="Z27" s="202"/>
      <c r="AA27" s="201"/>
      <c r="AB27" s="68"/>
      <c r="AC27" s="69" t="str">
        <f t="shared" si="24"/>
        <v/>
      </c>
      <c r="AD27" s="68"/>
      <c r="AE27" s="69" t="str">
        <f t="shared" si="25"/>
        <v/>
      </c>
      <c r="AF27" s="68"/>
      <c r="AG27" s="72"/>
      <c r="AH27" s="70"/>
      <c r="AI27" s="69" t="str">
        <f t="shared" si="26"/>
        <v/>
      </c>
      <c r="AJ27" s="68"/>
      <c r="AK27" s="69" t="str">
        <f t="shared" si="27"/>
        <v/>
      </c>
      <c r="AL27" s="68"/>
      <c r="AM27" s="71"/>
      <c r="AN27" s="73">
        <f t="shared" si="28"/>
        <v>1</v>
      </c>
      <c r="AO27" s="69">
        <f t="shared" si="29"/>
        <v>14</v>
      </c>
      <c r="AP27" s="74">
        <f t="shared" si="30"/>
        <v>1</v>
      </c>
      <c r="AQ27" s="69">
        <f t="shared" si="31"/>
        <v>14</v>
      </c>
      <c r="AR27" s="74">
        <f t="shared" si="32"/>
        <v>3</v>
      </c>
      <c r="AS27" s="75">
        <f t="shared" si="33"/>
        <v>2</v>
      </c>
      <c r="AT27" s="399" t="s">
        <v>66</v>
      </c>
      <c r="AU27" s="389" t="s">
        <v>105</v>
      </c>
    </row>
    <row r="28" spans="1:47" ht="15.75" customHeight="1" x14ac:dyDescent="0.3">
      <c r="A28" s="261" t="s">
        <v>108</v>
      </c>
      <c r="B28" s="66" t="s">
        <v>50</v>
      </c>
      <c r="C28" s="67" t="s">
        <v>106</v>
      </c>
      <c r="D28" s="193"/>
      <c r="E28" s="194" t="str">
        <f t="shared" si="0"/>
        <v/>
      </c>
      <c r="F28" s="193"/>
      <c r="G28" s="194" t="str">
        <f t="shared" si="1"/>
        <v/>
      </c>
      <c r="H28" s="193"/>
      <c r="I28" s="195"/>
      <c r="J28" s="196"/>
      <c r="K28" s="194" t="str">
        <f t="shared" si="18"/>
        <v/>
      </c>
      <c r="L28" s="193"/>
      <c r="M28" s="194" t="str">
        <f t="shared" si="19"/>
        <v/>
      </c>
      <c r="N28" s="193"/>
      <c r="O28" s="197"/>
      <c r="P28" s="193">
        <v>2</v>
      </c>
      <c r="Q28" s="194">
        <f t="shared" si="20"/>
        <v>28</v>
      </c>
      <c r="R28" s="202">
        <v>2</v>
      </c>
      <c r="S28" s="194">
        <f t="shared" si="21"/>
        <v>28</v>
      </c>
      <c r="T28" s="202">
        <v>5</v>
      </c>
      <c r="U28" s="201" t="s">
        <v>107</v>
      </c>
      <c r="V28" s="193"/>
      <c r="W28" s="194" t="str">
        <f t="shared" si="22"/>
        <v/>
      </c>
      <c r="X28" s="202"/>
      <c r="Y28" s="194" t="str">
        <f t="shared" si="23"/>
        <v/>
      </c>
      <c r="Z28" s="202"/>
      <c r="AA28" s="201"/>
      <c r="AB28" s="68"/>
      <c r="AC28" s="69" t="str">
        <f t="shared" si="24"/>
        <v/>
      </c>
      <c r="AD28" s="68"/>
      <c r="AE28" s="69" t="str">
        <f t="shared" si="25"/>
        <v/>
      </c>
      <c r="AF28" s="68"/>
      <c r="AG28" s="72"/>
      <c r="AH28" s="70"/>
      <c r="AI28" s="69" t="str">
        <f t="shared" si="26"/>
        <v/>
      </c>
      <c r="AJ28" s="68"/>
      <c r="AK28" s="69" t="str">
        <f t="shared" si="27"/>
        <v/>
      </c>
      <c r="AL28" s="68"/>
      <c r="AM28" s="71"/>
      <c r="AN28" s="73">
        <f t="shared" si="28"/>
        <v>2</v>
      </c>
      <c r="AO28" s="69">
        <f t="shared" si="29"/>
        <v>28</v>
      </c>
      <c r="AP28" s="74">
        <f t="shared" si="30"/>
        <v>2</v>
      </c>
      <c r="AQ28" s="69">
        <f t="shared" si="31"/>
        <v>28</v>
      </c>
      <c r="AR28" s="74">
        <f t="shared" si="32"/>
        <v>5</v>
      </c>
      <c r="AS28" s="75">
        <f t="shared" si="33"/>
        <v>4</v>
      </c>
      <c r="AT28" s="399" t="s">
        <v>66</v>
      </c>
      <c r="AU28" s="391" t="s">
        <v>65</v>
      </c>
    </row>
    <row r="29" spans="1:47" ht="15.75" customHeight="1" x14ac:dyDescent="0.3">
      <c r="A29" s="262" t="s">
        <v>246</v>
      </c>
      <c r="B29" s="66" t="s">
        <v>50</v>
      </c>
      <c r="C29" s="173" t="s">
        <v>171</v>
      </c>
      <c r="D29" s="193"/>
      <c r="E29" s="194" t="str">
        <f t="shared" si="0"/>
        <v/>
      </c>
      <c r="F29" s="193"/>
      <c r="G29" s="194" t="str">
        <f t="shared" si="1"/>
        <v/>
      </c>
      <c r="H29" s="193"/>
      <c r="I29" s="195"/>
      <c r="J29" s="196"/>
      <c r="K29" s="194" t="str">
        <f t="shared" si="18"/>
        <v/>
      </c>
      <c r="L29" s="193"/>
      <c r="M29" s="194" t="str">
        <f t="shared" si="19"/>
        <v/>
      </c>
      <c r="N29" s="193"/>
      <c r="O29" s="197"/>
      <c r="P29" s="193"/>
      <c r="Q29" s="194" t="str">
        <f t="shared" si="20"/>
        <v/>
      </c>
      <c r="R29" s="202">
        <v>2</v>
      </c>
      <c r="S29" s="194">
        <f t="shared" si="21"/>
        <v>28</v>
      </c>
      <c r="T29" s="202">
        <v>2</v>
      </c>
      <c r="U29" s="203" t="s">
        <v>72</v>
      </c>
      <c r="V29" s="193"/>
      <c r="W29" s="194" t="str">
        <f t="shared" si="22"/>
        <v/>
      </c>
      <c r="X29" s="202"/>
      <c r="Y29" s="194" t="str">
        <f t="shared" si="23"/>
        <v/>
      </c>
      <c r="Z29" s="202"/>
      <c r="AA29" s="201"/>
      <c r="AB29" s="68"/>
      <c r="AC29" s="69" t="str">
        <f t="shared" si="24"/>
        <v/>
      </c>
      <c r="AD29" s="68"/>
      <c r="AE29" s="69" t="str">
        <f t="shared" si="25"/>
        <v/>
      </c>
      <c r="AF29" s="68"/>
      <c r="AG29" s="72"/>
      <c r="AH29" s="70"/>
      <c r="AI29" s="69" t="str">
        <f t="shared" si="26"/>
        <v/>
      </c>
      <c r="AJ29" s="68"/>
      <c r="AK29" s="69" t="str">
        <f t="shared" si="27"/>
        <v/>
      </c>
      <c r="AL29" s="68"/>
      <c r="AM29" s="71"/>
      <c r="AN29" s="73" t="str">
        <f t="shared" si="28"/>
        <v/>
      </c>
      <c r="AO29" s="69" t="str">
        <f t="shared" si="29"/>
        <v/>
      </c>
      <c r="AP29" s="74">
        <f t="shared" si="30"/>
        <v>2</v>
      </c>
      <c r="AQ29" s="69">
        <f t="shared" si="31"/>
        <v>28</v>
      </c>
      <c r="AR29" s="74">
        <f t="shared" si="32"/>
        <v>2</v>
      </c>
      <c r="AS29" s="75">
        <f t="shared" si="33"/>
        <v>2</v>
      </c>
      <c r="AT29" s="399" t="s">
        <v>172</v>
      </c>
      <c r="AU29" s="391" t="s">
        <v>74</v>
      </c>
    </row>
    <row r="30" spans="1:47" ht="15.75" customHeight="1" x14ac:dyDescent="0.3">
      <c r="A30" s="261" t="s">
        <v>109</v>
      </c>
      <c r="B30" s="66" t="s">
        <v>50</v>
      </c>
      <c r="C30" s="183" t="s">
        <v>110</v>
      </c>
      <c r="D30" s="193"/>
      <c r="E30" s="194" t="str">
        <f t="shared" si="0"/>
        <v/>
      </c>
      <c r="F30" s="193"/>
      <c r="G30" s="194" t="str">
        <f t="shared" si="1"/>
        <v/>
      </c>
      <c r="H30" s="193"/>
      <c r="I30" s="195"/>
      <c r="J30" s="196"/>
      <c r="K30" s="194" t="str">
        <f t="shared" si="18"/>
        <v/>
      </c>
      <c r="L30" s="193"/>
      <c r="M30" s="194" t="str">
        <f t="shared" si="19"/>
        <v/>
      </c>
      <c r="N30" s="193"/>
      <c r="O30" s="197"/>
      <c r="P30" s="193">
        <v>0</v>
      </c>
      <c r="Q30" s="194" t="str">
        <f t="shared" si="20"/>
        <v/>
      </c>
      <c r="R30" s="202">
        <v>2</v>
      </c>
      <c r="S30" s="194">
        <f t="shared" si="21"/>
        <v>28</v>
      </c>
      <c r="T30" s="202">
        <v>10</v>
      </c>
      <c r="U30" s="201" t="s">
        <v>52</v>
      </c>
      <c r="V30" s="196"/>
      <c r="W30" s="194" t="str">
        <f t="shared" si="22"/>
        <v/>
      </c>
      <c r="X30" s="202"/>
      <c r="Y30" s="194" t="str">
        <f t="shared" si="23"/>
        <v/>
      </c>
      <c r="Z30" s="202"/>
      <c r="AA30" s="201"/>
      <c r="AB30" s="68"/>
      <c r="AC30" s="69" t="str">
        <f t="shared" si="24"/>
        <v/>
      </c>
      <c r="AD30" s="68"/>
      <c r="AE30" s="69" t="str">
        <f t="shared" si="25"/>
        <v/>
      </c>
      <c r="AF30" s="68"/>
      <c r="AG30" s="72"/>
      <c r="AH30" s="70"/>
      <c r="AI30" s="69" t="str">
        <f t="shared" si="26"/>
        <v/>
      </c>
      <c r="AJ30" s="68"/>
      <c r="AK30" s="69" t="str">
        <f t="shared" si="27"/>
        <v/>
      </c>
      <c r="AL30" s="68"/>
      <c r="AM30" s="71"/>
      <c r="AN30" s="73" t="str">
        <f t="shared" si="28"/>
        <v/>
      </c>
      <c r="AO30" s="69" t="str">
        <f t="shared" si="29"/>
        <v/>
      </c>
      <c r="AP30" s="74">
        <f t="shared" si="30"/>
        <v>2</v>
      </c>
      <c r="AQ30" s="69">
        <f t="shared" si="31"/>
        <v>28</v>
      </c>
      <c r="AR30" s="74">
        <f t="shared" si="32"/>
        <v>10</v>
      </c>
      <c r="AS30" s="75">
        <f t="shared" si="33"/>
        <v>2</v>
      </c>
      <c r="AT30" s="400" t="s">
        <v>66</v>
      </c>
      <c r="AU30" s="389" t="s">
        <v>111</v>
      </c>
    </row>
    <row r="31" spans="1:47" ht="15.75" customHeight="1" x14ac:dyDescent="0.3">
      <c r="A31" s="263" t="s">
        <v>243</v>
      </c>
      <c r="B31" s="66" t="s">
        <v>50</v>
      </c>
      <c r="C31" s="67" t="s">
        <v>112</v>
      </c>
      <c r="D31" s="193"/>
      <c r="E31" s="194" t="str">
        <f t="shared" si="0"/>
        <v/>
      </c>
      <c r="F31" s="193"/>
      <c r="G31" s="194" t="str">
        <f t="shared" si="1"/>
        <v/>
      </c>
      <c r="H31" s="193"/>
      <c r="I31" s="195"/>
      <c r="J31" s="196"/>
      <c r="K31" s="194" t="str">
        <f t="shared" si="18"/>
        <v/>
      </c>
      <c r="L31" s="193"/>
      <c r="M31" s="194" t="str">
        <f t="shared" si="19"/>
        <v/>
      </c>
      <c r="N31" s="193"/>
      <c r="O31" s="197"/>
      <c r="P31" s="193"/>
      <c r="Q31" s="194" t="str">
        <f t="shared" si="20"/>
        <v/>
      </c>
      <c r="R31" s="202"/>
      <c r="S31" s="194" t="str">
        <f t="shared" si="21"/>
        <v/>
      </c>
      <c r="T31" s="202"/>
      <c r="U31" s="201"/>
      <c r="V31" s="196">
        <v>2</v>
      </c>
      <c r="W31" s="194">
        <f t="shared" si="22"/>
        <v>28</v>
      </c>
      <c r="X31" s="202">
        <v>2</v>
      </c>
      <c r="Y31" s="194">
        <f t="shared" si="23"/>
        <v>28</v>
      </c>
      <c r="Z31" s="202">
        <v>5</v>
      </c>
      <c r="AA31" s="203" t="s">
        <v>50</v>
      </c>
      <c r="AB31" s="68"/>
      <c r="AC31" s="69" t="str">
        <f t="shared" si="24"/>
        <v/>
      </c>
      <c r="AD31" s="68"/>
      <c r="AE31" s="69" t="str">
        <f t="shared" si="25"/>
        <v/>
      </c>
      <c r="AF31" s="68"/>
      <c r="AG31" s="72"/>
      <c r="AH31" s="70"/>
      <c r="AI31" s="69" t="str">
        <f t="shared" si="26"/>
        <v/>
      </c>
      <c r="AJ31" s="68"/>
      <c r="AK31" s="69" t="str">
        <f t="shared" si="27"/>
        <v/>
      </c>
      <c r="AL31" s="68"/>
      <c r="AM31" s="71"/>
      <c r="AN31" s="73">
        <f t="shared" si="28"/>
        <v>2</v>
      </c>
      <c r="AO31" s="69">
        <f t="shared" si="29"/>
        <v>28</v>
      </c>
      <c r="AP31" s="74">
        <f t="shared" si="30"/>
        <v>2</v>
      </c>
      <c r="AQ31" s="69">
        <f t="shared" si="31"/>
        <v>28</v>
      </c>
      <c r="AR31" s="74">
        <f t="shared" si="32"/>
        <v>5</v>
      </c>
      <c r="AS31" s="75">
        <f t="shared" si="33"/>
        <v>4</v>
      </c>
      <c r="AT31" s="400" t="s">
        <v>53</v>
      </c>
      <c r="AU31" s="389" t="s">
        <v>113</v>
      </c>
    </row>
    <row r="32" spans="1:47" ht="15.75" customHeight="1" x14ac:dyDescent="0.3">
      <c r="A32" s="267" t="s">
        <v>252</v>
      </c>
      <c r="B32" s="66" t="s">
        <v>50</v>
      </c>
      <c r="C32" s="183" t="s">
        <v>114</v>
      </c>
      <c r="D32" s="193"/>
      <c r="E32" s="194" t="str">
        <f t="shared" si="0"/>
        <v/>
      </c>
      <c r="F32" s="193"/>
      <c r="G32" s="194" t="str">
        <f t="shared" si="1"/>
        <v/>
      </c>
      <c r="H32" s="193"/>
      <c r="I32" s="195"/>
      <c r="J32" s="196"/>
      <c r="K32" s="194" t="str">
        <f t="shared" si="18"/>
        <v/>
      </c>
      <c r="L32" s="193"/>
      <c r="M32" s="194" t="str">
        <f t="shared" si="19"/>
        <v/>
      </c>
      <c r="N32" s="193"/>
      <c r="O32" s="197"/>
      <c r="P32" s="193"/>
      <c r="Q32" s="194" t="str">
        <f t="shared" si="20"/>
        <v/>
      </c>
      <c r="R32" s="202"/>
      <c r="S32" s="194" t="str">
        <f t="shared" si="21"/>
        <v/>
      </c>
      <c r="T32" s="202"/>
      <c r="U32" s="201"/>
      <c r="V32" s="196">
        <v>2</v>
      </c>
      <c r="W32" s="194">
        <f t="shared" si="22"/>
        <v>28</v>
      </c>
      <c r="X32" s="202">
        <v>2</v>
      </c>
      <c r="Y32" s="194">
        <f t="shared" si="23"/>
        <v>28</v>
      </c>
      <c r="Z32" s="202">
        <v>5</v>
      </c>
      <c r="AA32" s="203" t="s">
        <v>50</v>
      </c>
      <c r="AB32" s="68"/>
      <c r="AC32" s="69" t="str">
        <f t="shared" si="24"/>
        <v/>
      </c>
      <c r="AD32" s="68"/>
      <c r="AE32" s="69" t="str">
        <f t="shared" si="25"/>
        <v/>
      </c>
      <c r="AF32" s="68"/>
      <c r="AG32" s="72"/>
      <c r="AH32" s="70"/>
      <c r="AI32" s="69" t="str">
        <f t="shared" si="26"/>
        <v/>
      </c>
      <c r="AJ32" s="68"/>
      <c r="AK32" s="69" t="str">
        <f t="shared" si="27"/>
        <v/>
      </c>
      <c r="AL32" s="68"/>
      <c r="AM32" s="71"/>
      <c r="AN32" s="73">
        <f t="shared" si="28"/>
        <v>2</v>
      </c>
      <c r="AO32" s="69">
        <f t="shared" si="29"/>
        <v>28</v>
      </c>
      <c r="AP32" s="74">
        <f t="shared" si="30"/>
        <v>2</v>
      </c>
      <c r="AQ32" s="69">
        <f t="shared" si="31"/>
        <v>28</v>
      </c>
      <c r="AR32" s="74">
        <f t="shared" si="32"/>
        <v>5</v>
      </c>
      <c r="AS32" s="75">
        <f t="shared" si="33"/>
        <v>4</v>
      </c>
      <c r="AT32" s="400" t="s">
        <v>66</v>
      </c>
      <c r="AU32" s="398" t="s">
        <v>87</v>
      </c>
    </row>
    <row r="33" spans="1:47" ht="15.75" customHeight="1" x14ac:dyDescent="0.3">
      <c r="A33" s="264" t="s">
        <v>175</v>
      </c>
      <c r="B33" s="66" t="s">
        <v>50</v>
      </c>
      <c r="C33" s="67" t="s">
        <v>115</v>
      </c>
      <c r="D33" s="196"/>
      <c r="E33" s="194" t="str">
        <f t="shared" si="0"/>
        <v/>
      </c>
      <c r="F33" s="193"/>
      <c r="G33" s="194" t="str">
        <f t="shared" si="1"/>
        <v/>
      </c>
      <c r="H33" s="193"/>
      <c r="I33" s="195"/>
      <c r="J33" s="196"/>
      <c r="K33" s="194" t="str">
        <f t="shared" si="18"/>
        <v/>
      </c>
      <c r="L33" s="193"/>
      <c r="M33" s="194" t="str">
        <f t="shared" si="19"/>
        <v/>
      </c>
      <c r="N33" s="193"/>
      <c r="O33" s="197"/>
      <c r="P33" s="193"/>
      <c r="Q33" s="194" t="str">
        <f t="shared" si="20"/>
        <v/>
      </c>
      <c r="R33" s="202"/>
      <c r="S33" s="194" t="str">
        <f t="shared" si="21"/>
        <v/>
      </c>
      <c r="T33" s="202"/>
      <c r="U33" s="201"/>
      <c r="V33" s="196">
        <v>1</v>
      </c>
      <c r="W33" s="194">
        <f t="shared" si="22"/>
        <v>14</v>
      </c>
      <c r="X33" s="202">
        <v>1</v>
      </c>
      <c r="Y33" s="194">
        <f t="shared" si="23"/>
        <v>14</v>
      </c>
      <c r="Z33" s="202">
        <v>3</v>
      </c>
      <c r="AA33" s="201" t="s">
        <v>72</v>
      </c>
      <c r="AB33" s="68"/>
      <c r="AC33" s="69" t="str">
        <f>IF(AB33*14=0,"",AB33*14)</f>
        <v/>
      </c>
      <c r="AD33" s="68"/>
      <c r="AE33" s="69" t="str">
        <f>IF(AD33*14=0,"",AD33*14)</f>
        <v/>
      </c>
      <c r="AF33" s="68"/>
      <c r="AG33" s="72"/>
      <c r="AH33" s="70"/>
      <c r="AI33" s="69" t="str">
        <f>IF(AH33*14=0,"",AH33*14)</f>
        <v/>
      </c>
      <c r="AJ33" s="68"/>
      <c r="AK33" s="69" t="str">
        <f>IF(AJ33*14=0,"",AJ33*14)</f>
        <v/>
      </c>
      <c r="AL33" s="68"/>
      <c r="AM33" s="71"/>
      <c r="AN33" s="73">
        <f t="shared" ref="AN33:AN34" si="34">IF(D33+J33+P33+V33+AB33+AH33=0,"",D33+J33+P33+V33+AB33+AH33)</f>
        <v>1</v>
      </c>
      <c r="AO33" s="69">
        <f t="shared" ref="AO33:AO34" si="35">IF((D33+J33+P33+V33+AB33+AH33)*14=0,"",(D33+J33+P33+V33+AB33+AH33)*14)</f>
        <v>14</v>
      </c>
      <c r="AP33" s="74">
        <f t="shared" ref="AP33:AP34" si="36">IF(F33+L33+R33+X33+AD33+AJ33=0,"",F33+L33+R33+X33+AD33+AJ33)</f>
        <v>1</v>
      </c>
      <c r="AQ33" s="69">
        <f t="shared" ref="AQ33:AQ34" si="37">IF((L33+F33+R33+X33+AD33+AJ33)*14=0,"",(L33+F33+R33+X33+AD33+AJ33)*14)</f>
        <v>14</v>
      </c>
      <c r="AR33" s="74">
        <f t="shared" ref="AR33:AR34" si="38">IF(N33+H33+T33+Z33+AF33+AL33=0,"",N33+H33+T33+Z33+AF33+AL33)</f>
        <v>3</v>
      </c>
      <c r="AS33" s="75">
        <f t="shared" ref="AS33:AS34" si="39">IF(D33+F33+L33+J33+P33+R33+V33+X33+AB33+AD33+AH33+AJ33=0,"",D33+F33+L33+J33+P33+R33+V33+X33+AB33+AD33+AH33+AJ33)</f>
        <v>2</v>
      </c>
      <c r="AT33" s="397" t="s">
        <v>116</v>
      </c>
      <c r="AU33" s="389" t="s">
        <v>117</v>
      </c>
    </row>
    <row r="34" spans="1:47" ht="15.75" customHeight="1" x14ac:dyDescent="0.3">
      <c r="A34" s="237" t="s">
        <v>198</v>
      </c>
      <c r="B34" s="85" t="s">
        <v>50</v>
      </c>
      <c r="C34" s="204" t="s">
        <v>118</v>
      </c>
      <c r="D34" s="196"/>
      <c r="E34" s="194" t="str">
        <f t="shared" si="0"/>
        <v/>
      </c>
      <c r="F34" s="193"/>
      <c r="G34" s="194" t="str">
        <f t="shared" si="1"/>
        <v/>
      </c>
      <c r="H34" s="193"/>
      <c r="I34" s="195"/>
      <c r="J34" s="196"/>
      <c r="K34" s="194" t="str">
        <f t="shared" si="18"/>
        <v/>
      </c>
      <c r="L34" s="193"/>
      <c r="M34" s="194" t="str">
        <f t="shared" si="19"/>
        <v/>
      </c>
      <c r="N34" s="193"/>
      <c r="O34" s="197"/>
      <c r="P34" s="193"/>
      <c r="Q34" s="194" t="str">
        <f t="shared" si="20"/>
        <v/>
      </c>
      <c r="R34" s="202"/>
      <c r="S34" s="194" t="str">
        <f t="shared" si="21"/>
        <v/>
      </c>
      <c r="T34" s="202"/>
      <c r="U34" s="201"/>
      <c r="V34" s="196">
        <v>2</v>
      </c>
      <c r="W34" s="194">
        <f t="shared" si="22"/>
        <v>28</v>
      </c>
      <c r="X34" s="202"/>
      <c r="Y34" s="194" t="str">
        <f t="shared" si="23"/>
        <v/>
      </c>
      <c r="Z34" s="202">
        <v>3</v>
      </c>
      <c r="AA34" s="201" t="s">
        <v>50</v>
      </c>
      <c r="AB34" s="68"/>
      <c r="AC34" s="69"/>
      <c r="AD34" s="68"/>
      <c r="AE34" s="69"/>
      <c r="AF34" s="68"/>
      <c r="AG34" s="72"/>
      <c r="AH34" s="70"/>
      <c r="AI34" s="69"/>
      <c r="AJ34" s="68"/>
      <c r="AK34" s="69"/>
      <c r="AL34" s="68"/>
      <c r="AM34" s="71"/>
      <c r="AN34" s="73">
        <f t="shared" si="34"/>
        <v>2</v>
      </c>
      <c r="AO34" s="69">
        <f t="shared" si="35"/>
        <v>28</v>
      </c>
      <c r="AP34" s="74" t="str">
        <f t="shared" si="36"/>
        <v/>
      </c>
      <c r="AQ34" s="69" t="str">
        <f t="shared" si="37"/>
        <v/>
      </c>
      <c r="AR34" s="74">
        <f t="shared" si="38"/>
        <v>3</v>
      </c>
      <c r="AS34" s="75">
        <f t="shared" si="39"/>
        <v>2</v>
      </c>
      <c r="AT34" s="401" t="s">
        <v>260</v>
      </c>
      <c r="AU34" s="402" t="s">
        <v>255</v>
      </c>
    </row>
    <row r="35" spans="1:47" ht="15.75" customHeight="1" x14ac:dyDescent="0.3">
      <c r="A35" s="234" t="s">
        <v>119</v>
      </c>
      <c r="B35" s="66" t="s">
        <v>50</v>
      </c>
      <c r="C35" s="67" t="s">
        <v>120</v>
      </c>
      <c r="D35" s="196"/>
      <c r="E35" s="194" t="str">
        <f t="shared" si="0"/>
        <v/>
      </c>
      <c r="F35" s="193"/>
      <c r="G35" s="194" t="str">
        <f t="shared" si="1"/>
        <v/>
      </c>
      <c r="H35" s="193"/>
      <c r="I35" s="195"/>
      <c r="J35" s="196"/>
      <c r="K35" s="194" t="str">
        <f t="shared" si="18"/>
        <v/>
      </c>
      <c r="L35" s="193"/>
      <c r="M35" s="194" t="str">
        <f t="shared" si="19"/>
        <v/>
      </c>
      <c r="N35" s="193"/>
      <c r="O35" s="197"/>
      <c r="P35" s="193"/>
      <c r="Q35" s="194" t="str">
        <f t="shared" si="20"/>
        <v/>
      </c>
      <c r="R35" s="202"/>
      <c r="S35" s="194" t="str">
        <f t="shared" si="21"/>
        <v/>
      </c>
      <c r="T35" s="202"/>
      <c r="U35" s="201"/>
      <c r="V35" s="196"/>
      <c r="W35" s="194" t="str">
        <f t="shared" si="22"/>
        <v/>
      </c>
      <c r="X35" s="202">
        <v>2</v>
      </c>
      <c r="Y35" s="194">
        <f t="shared" si="23"/>
        <v>28</v>
      </c>
      <c r="Z35" s="202">
        <v>2</v>
      </c>
      <c r="AA35" s="201" t="s">
        <v>72</v>
      </c>
      <c r="AB35" s="68"/>
      <c r="AC35" s="69" t="str">
        <f>IF(AB35*14=0,"",AB35*14)</f>
        <v/>
      </c>
      <c r="AD35" s="68"/>
      <c r="AE35" s="69" t="str">
        <f>IF(AD35*14=0,"",AD35*14)</f>
        <v/>
      </c>
      <c r="AF35" s="68"/>
      <c r="AG35" s="72"/>
      <c r="AH35" s="70"/>
      <c r="AI35" s="69" t="str">
        <f>IF(AH35*14=0,"",AH35*14)</f>
        <v/>
      </c>
      <c r="AJ35" s="68"/>
      <c r="AK35" s="69" t="str">
        <f>IF(AJ35*14=0,"",AJ35*14)</f>
        <v/>
      </c>
      <c r="AL35" s="68"/>
      <c r="AM35" s="71"/>
      <c r="AN35" s="73" t="str">
        <f t="shared" si="12"/>
        <v/>
      </c>
      <c r="AO35" s="69" t="str">
        <f t="shared" si="13"/>
        <v/>
      </c>
      <c r="AP35" s="74">
        <f t="shared" si="14"/>
        <v>2</v>
      </c>
      <c r="AQ35" s="69">
        <f t="shared" si="15"/>
        <v>28</v>
      </c>
      <c r="AR35" s="74">
        <f t="shared" si="16"/>
        <v>2</v>
      </c>
      <c r="AS35" s="75">
        <f t="shared" si="17"/>
        <v>2</v>
      </c>
      <c r="AT35" s="397" t="s">
        <v>116</v>
      </c>
      <c r="AU35" s="389" t="s">
        <v>69</v>
      </c>
    </row>
    <row r="36" spans="1:47" ht="15.75" customHeight="1" x14ac:dyDescent="0.3">
      <c r="A36" s="233" t="s">
        <v>121</v>
      </c>
      <c r="B36" s="66" t="s">
        <v>50</v>
      </c>
      <c r="C36" s="67" t="s">
        <v>122</v>
      </c>
      <c r="D36" s="196"/>
      <c r="E36" s="194" t="str">
        <f t="shared" si="0"/>
        <v/>
      </c>
      <c r="F36" s="193"/>
      <c r="G36" s="194" t="str">
        <f t="shared" si="1"/>
        <v/>
      </c>
      <c r="H36" s="193"/>
      <c r="I36" s="195"/>
      <c r="J36" s="196"/>
      <c r="K36" s="194" t="str">
        <f t="shared" si="18"/>
        <v/>
      </c>
      <c r="L36" s="193"/>
      <c r="M36" s="194" t="str">
        <f t="shared" si="19"/>
        <v/>
      </c>
      <c r="N36" s="193"/>
      <c r="O36" s="197"/>
      <c r="P36" s="193"/>
      <c r="Q36" s="194" t="str">
        <f t="shared" si="20"/>
        <v/>
      </c>
      <c r="R36" s="202"/>
      <c r="S36" s="194" t="str">
        <f t="shared" si="21"/>
        <v/>
      </c>
      <c r="T36" s="202"/>
      <c r="U36" s="201"/>
      <c r="V36" s="196">
        <v>0</v>
      </c>
      <c r="W36" s="194" t="str">
        <f t="shared" si="22"/>
        <v/>
      </c>
      <c r="X36" s="202">
        <v>2</v>
      </c>
      <c r="Y36" s="194">
        <f t="shared" si="23"/>
        <v>28</v>
      </c>
      <c r="Z36" s="202">
        <v>10</v>
      </c>
      <c r="AA36" s="201" t="s">
        <v>52</v>
      </c>
      <c r="AB36" s="68"/>
      <c r="AC36" s="69" t="str">
        <f>IF(AB36*14=0,"",AB36*14)</f>
        <v/>
      </c>
      <c r="AD36" s="68"/>
      <c r="AE36" s="69" t="str">
        <f>IF(AD36*14=0,"",AD36*14)</f>
        <v/>
      </c>
      <c r="AF36" s="68"/>
      <c r="AG36" s="72"/>
      <c r="AH36" s="70"/>
      <c r="AI36" s="69" t="str">
        <f>IF(AH36*14=0,"",AH36*14)</f>
        <v/>
      </c>
      <c r="AJ36" s="68"/>
      <c r="AK36" s="69" t="str">
        <f>IF(AJ36*14=0,"",AJ36*14)</f>
        <v/>
      </c>
      <c r="AL36" s="68"/>
      <c r="AM36" s="71"/>
      <c r="AN36" s="73" t="str">
        <f t="shared" si="12"/>
        <v/>
      </c>
      <c r="AO36" s="69" t="str">
        <f t="shared" si="13"/>
        <v/>
      </c>
      <c r="AP36" s="74">
        <f t="shared" si="14"/>
        <v>2</v>
      </c>
      <c r="AQ36" s="69">
        <f t="shared" si="15"/>
        <v>28</v>
      </c>
      <c r="AR36" s="74">
        <f t="shared" si="16"/>
        <v>10</v>
      </c>
      <c r="AS36" s="75">
        <f t="shared" si="17"/>
        <v>2</v>
      </c>
      <c r="AT36" s="400" t="s">
        <v>66</v>
      </c>
      <c r="AU36" s="389" t="s">
        <v>111</v>
      </c>
    </row>
    <row r="37" spans="1:47" ht="15.75" customHeight="1" x14ac:dyDescent="0.3">
      <c r="A37" s="238" t="s">
        <v>123</v>
      </c>
      <c r="B37" s="66" t="s">
        <v>50</v>
      </c>
      <c r="C37" s="183" t="s">
        <v>221</v>
      </c>
      <c r="D37" s="196"/>
      <c r="E37" s="194" t="str">
        <f t="shared" si="0"/>
        <v/>
      </c>
      <c r="F37" s="193"/>
      <c r="G37" s="194" t="str">
        <f t="shared" si="1"/>
        <v/>
      </c>
      <c r="H37" s="193"/>
      <c r="I37" s="195"/>
      <c r="J37" s="196"/>
      <c r="K37" s="194" t="str">
        <f t="shared" si="18"/>
        <v/>
      </c>
      <c r="L37" s="193"/>
      <c r="M37" s="194" t="str">
        <f t="shared" si="19"/>
        <v/>
      </c>
      <c r="N37" s="193"/>
      <c r="O37" s="197"/>
      <c r="P37" s="193"/>
      <c r="Q37" s="194" t="str">
        <f t="shared" si="20"/>
        <v/>
      </c>
      <c r="R37" s="202"/>
      <c r="S37" s="194" t="str">
        <f t="shared" si="21"/>
        <v/>
      </c>
      <c r="T37" s="202"/>
      <c r="U37" s="201"/>
      <c r="V37" s="196"/>
      <c r="W37" s="194" t="str">
        <f t="shared" si="22"/>
        <v/>
      </c>
      <c r="X37" s="202">
        <v>8.6</v>
      </c>
      <c r="Y37" s="194">
        <f t="shared" si="23"/>
        <v>120.39999999999999</v>
      </c>
      <c r="Z37" s="202">
        <v>4</v>
      </c>
      <c r="AA37" s="255" t="s">
        <v>72</v>
      </c>
      <c r="AB37" s="68"/>
      <c r="AC37" s="69" t="str">
        <f>IF(AB37*14=0,"",AB37*14)</f>
        <v/>
      </c>
      <c r="AD37" s="68"/>
      <c r="AE37" s="69" t="str">
        <f>IF(AD37*14=0,"",AD37*14)</f>
        <v/>
      </c>
      <c r="AF37" s="68"/>
      <c r="AG37" s="72"/>
      <c r="AH37" s="70"/>
      <c r="AI37" s="69" t="str">
        <f>IF(AH37*14=0,"",AH37*14)</f>
        <v/>
      </c>
      <c r="AJ37" s="68"/>
      <c r="AK37" s="69" t="str">
        <f>IF(AJ37*14=0,"",AJ37*14)</f>
        <v/>
      </c>
      <c r="AL37" s="68"/>
      <c r="AM37" s="71"/>
      <c r="AN37" s="73" t="str">
        <f t="shared" ref="AN37:AN40" si="40">IF(D37+J37+P37+V37+AB37+AH37=0,"",D37+J37+P37+V37+AB37+AH37)</f>
        <v/>
      </c>
      <c r="AO37" s="69" t="str">
        <f t="shared" ref="AO37:AO40" si="41">IF((D37+J37+P37+V37+AB37+AH37)*14=0,"",(D37+J37+P37+V37+AB37+AH37)*14)</f>
        <v/>
      </c>
      <c r="AP37" s="74">
        <f t="shared" ref="AP37:AP40" si="42">IF(F37+L37+R37+X37+AD37+AJ37=0,"",F37+L37+R37+X37+AD37+AJ37)</f>
        <v>8.6</v>
      </c>
      <c r="AQ37" s="69">
        <f t="shared" ref="AQ37:AQ40" si="43">IF((L37+F37+R37+X37+AD37+AJ37)*14=0,"",(L37+F37+R37+X37+AD37+AJ37)*14)</f>
        <v>120.39999999999999</v>
      </c>
      <c r="AR37" s="74">
        <f t="shared" ref="AR37:AR40" si="44">IF(N37+H37+T37+Z37+AF37+AL37=0,"",N37+H37+T37+Z37+AF37+AL37)</f>
        <v>4</v>
      </c>
      <c r="AS37" s="75">
        <f t="shared" ref="AS37:AS40" si="45">IF(D37+F37+L37+J37+P37+R37+V37+X37+AB37+AD37+AH37+AJ37=0,"",D37+F37+L37+J37+P37+R37+V37+X37+AB37+AD37+AH37+AJ37)</f>
        <v>8.6</v>
      </c>
      <c r="AT37" s="400" t="s">
        <v>66</v>
      </c>
      <c r="AU37" s="389" t="s">
        <v>125</v>
      </c>
    </row>
    <row r="38" spans="1:47" ht="15.75" customHeight="1" x14ac:dyDescent="0.3">
      <c r="A38" s="233"/>
      <c r="B38" s="66" t="s">
        <v>129</v>
      </c>
      <c r="C38" s="97" t="s">
        <v>126</v>
      </c>
      <c r="D38" s="196">
        <v>1</v>
      </c>
      <c r="E38" s="194">
        <f t="shared" si="0"/>
        <v>14</v>
      </c>
      <c r="F38" s="193">
        <v>1</v>
      </c>
      <c r="G38" s="194">
        <f t="shared" si="1"/>
        <v>14</v>
      </c>
      <c r="H38" s="193">
        <v>2</v>
      </c>
      <c r="I38" s="195" t="s">
        <v>72</v>
      </c>
      <c r="J38" s="196"/>
      <c r="K38" s="194" t="str">
        <f t="shared" si="18"/>
        <v/>
      </c>
      <c r="L38" s="193"/>
      <c r="M38" s="194" t="str">
        <f t="shared" si="19"/>
        <v/>
      </c>
      <c r="N38" s="193"/>
      <c r="O38" s="197"/>
      <c r="P38" s="193"/>
      <c r="Q38" s="194" t="str">
        <f t="shared" si="20"/>
        <v/>
      </c>
      <c r="R38" s="202"/>
      <c r="S38" s="194" t="str">
        <f t="shared" si="21"/>
        <v/>
      </c>
      <c r="T38" s="202"/>
      <c r="U38" s="201"/>
      <c r="V38" s="196"/>
      <c r="W38" s="194" t="str">
        <f t="shared" si="22"/>
        <v/>
      </c>
      <c r="X38" s="202"/>
      <c r="Y38" s="194" t="str">
        <f t="shared" si="23"/>
        <v/>
      </c>
      <c r="Z38" s="202"/>
      <c r="AA38" s="201"/>
      <c r="AB38" s="68"/>
      <c r="AC38" s="69" t="str">
        <f t="shared" ref="AC38:AC39" si="46">IF(AB38*14=0,"",AB38*14)</f>
        <v/>
      </c>
      <c r="AD38" s="68"/>
      <c r="AE38" s="69" t="str">
        <f t="shared" ref="AE38:AE39" si="47">IF(AD38*14=0,"",AD38*14)</f>
        <v/>
      </c>
      <c r="AF38" s="68"/>
      <c r="AG38" s="72"/>
      <c r="AH38" s="70"/>
      <c r="AI38" s="69" t="str">
        <f t="shared" ref="AI38:AI39" si="48">IF(AH38*14=0,"",AH38*14)</f>
        <v/>
      </c>
      <c r="AJ38" s="68"/>
      <c r="AK38" s="69" t="str">
        <f t="shared" ref="AK38:AK39" si="49">IF(AJ38*14=0,"",AJ38*14)</f>
        <v/>
      </c>
      <c r="AL38" s="68"/>
      <c r="AM38" s="71"/>
      <c r="AN38" s="73">
        <f t="shared" si="40"/>
        <v>1</v>
      </c>
      <c r="AO38" s="69">
        <f t="shared" si="41"/>
        <v>14</v>
      </c>
      <c r="AP38" s="74">
        <f t="shared" si="42"/>
        <v>1</v>
      </c>
      <c r="AQ38" s="69">
        <f t="shared" si="43"/>
        <v>14</v>
      </c>
      <c r="AR38" s="74">
        <f t="shared" si="44"/>
        <v>2</v>
      </c>
      <c r="AS38" s="75">
        <f t="shared" si="45"/>
        <v>2</v>
      </c>
      <c r="AT38" s="397"/>
      <c r="AU38" s="389"/>
    </row>
    <row r="39" spans="1:47" ht="15.75" customHeight="1" x14ac:dyDescent="0.3">
      <c r="A39" s="233"/>
      <c r="B39" s="66" t="s">
        <v>129</v>
      </c>
      <c r="C39" s="97" t="s">
        <v>127</v>
      </c>
      <c r="D39" s="196"/>
      <c r="E39" s="194" t="str">
        <f t="shared" si="0"/>
        <v/>
      </c>
      <c r="F39" s="193"/>
      <c r="G39" s="194" t="str">
        <f t="shared" si="1"/>
        <v/>
      </c>
      <c r="H39" s="193"/>
      <c r="I39" s="195"/>
      <c r="J39" s="196">
        <v>1</v>
      </c>
      <c r="K39" s="194">
        <f t="shared" si="18"/>
        <v>14</v>
      </c>
      <c r="L39" s="193"/>
      <c r="M39" s="194" t="str">
        <f t="shared" si="19"/>
        <v/>
      </c>
      <c r="N39" s="193">
        <v>2</v>
      </c>
      <c r="O39" s="197" t="s">
        <v>72</v>
      </c>
      <c r="P39" s="193"/>
      <c r="Q39" s="194" t="str">
        <f t="shared" si="20"/>
        <v/>
      </c>
      <c r="R39" s="202"/>
      <c r="S39" s="194" t="str">
        <f t="shared" si="21"/>
        <v/>
      </c>
      <c r="T39" s="202"/>
      <c r="U39" s="201"/>
      <c r="V39" s="193"/>
      <c r="W39" s="194" t="str">
        <f t="shared" si="22"/>
        <v/>
      </c>
      <c r="X39" s="202"/>
      <c r="Y39" s="194" t="str">
        <f t="shared" si="23"/>
        <v/>
      </c>
      <c r="Z39" s="202"/>
      <c r="AA39" s="201"/>
      <c r="AB39" s="68"/>
      <c r="AC39" s="69" t="str">
        <f t="shared" si="46"/>
        <v/>
      </c>
      <c r="AD39" s="68"/>
      <c r="AE39" s="69" t="str">
        <f t="shared" si="47"/>
        <v/>
      </c>
      <c r="AF39" s="68"/>
      <c r="AG39" s="72"/>
      <c r="AH39" s="70"/>
      <c r="AI39" s="69" t="str">
        <f t="shared" si="48"/>
        <v/>
      </c>
      <c r="AJ39" s="68"/>
      <c r="AK39" s="69" t="str">
        <f t="shared" si="49"/>
        <v/>
      </c>
      <c r="AL39" s="68"/>
      <c r="AM39" s="71"/>
      <c r="AN39" s="73">
        <f t="shared" si="40"/>
        <v>1</v>
      </c>
      <c r="AO39" s="69">
        <f t="shared" si="41"/>
        <v>14</v>
      </c>
      <c r="AP39" s="74" t="str">
        <f t="shared" si="42"/>
        <v/>
      </c>
      <c r="AQ39" s="69" t="str">
        <f t="shared" si="43"/>
        <v/>
      </c>
      <c r="AR39" s="74">
        <f t="shared" si="44"/>
        <v>2</v>
      </c>
      <c r="AS39" s="75">
        <f t="shared" si="45"/>
        <v>1</v>
      </c>
      <c r="AT39" s="397"/>
      <c r="AU39" s="389"/>
    </row>
    <row r="40" spans="1:47" ht="15.75" customHeight="1" x14ac:dyDescent="0.3">
      <c r="A40" s="233"/>
      <c r="B40" s="66" t="s">
        <v>129</v>
      </c>
      <c r="C40" s="97" t="s">
        <v>128</v>
      </c>
      <c r="D40" s="196"/>
      <c r="E40" s="194" t="str">
        <f t="shared" si="0"/>
        <v/>
      </c>
      <c r="F40" s="193"/>
      <c r="G40" s="194" t="str">
        <f t="shared" si="1"/>
        <v/>
      </c>
      <c r="H40" s="193"/>
      <c r="I40" s="195"/>
      <c r="J40" s="196"/>
      <c r="K40" s="194" t="str">
        <f t="shared" si="18"/>
        <v/>
      </c>
      <c r="L40" s="193"/>
      <c r="M40" s="194" t="str">
        <f t="shared" si="19"/>
        <v/>
      </c>
      <c r="N40" s="193"/>
      <c r="O40" s="197"/>
      <c r="P40" s="193">
        <v>1</v>
      </c>
      <c r="Q40" s="194">
        <f t="shared" si="20"/>
        <v>14</v>
      </c>
      <c r="R40" s="202">
        <v>1</v>
      </c>
      <c r="S40" s="194">
        <f t="shared" ref="S40" si="50">IF(R40*14=0,"",R40*14)</f>
        <v>14</v>
      </c>
      <c r="T40" s="202">
        <v>2</v>
      </c>
      <c r="U40" s="201" t="s">
        <v>72</v>
      </c>
      <c r="V40" s="193"/>
      <c r="W40" s="194" t="str">
        <f t="shared" si="22"/>
        <v/>
      </c>
      <c r="X40" s="202"/>
      <c r="Y40" s="194" t="str">
        <f t="shared" si="23"/>
        <v/>
      </c>
      <c r="Z40" s="202"/>
      <c r="AA40" s="201"/>
      <c r="AB40" s="68"/>
      <c r="AC40" s="69" t="str">
        <f t="shared" ref="AC40" si="51">IF(AB40*14=0,"",AB40*14)</f>
        <v/>
      </c>
      <c r="AD40" s="68"/>
      <c r="AE40" s="69" t="str">
        <f t="shared" ref="AE40" si="52">IF(AD40*14=0,"",AD40*14)</f>
        <v/>
      </c>
      <c r="AF40" s="68"/>
      <c r="AG40" s="72"/>
      <c r="AH40" s="70"/>
      <c r="AI40" s="69" t="str">
        <f t="shared" ref="AI40" si="53">IF(AH40*14=0,"",AH40*14)</f>
        <v/>
      </c>
      <c r="AJ40" s="68"/>
      <c r="AK40" s="69" t="str">
        <f t="shared" ref="AK40" si="54">IF(AJ40*14=0,"",AJ40*14)</f>
        <v/>
      </c>
      <c r="AL40" s="68"/>
      <c r="AM40" s="71"/>
      <c r="AN40" s="73">
        <f t="shared" si="40"/>
        <v>1</v>
      </c>
      <c r="AO40" s="69">
        <f t="shared" si="41"/>
        <v>14</v>
      </c>
      <c r="AP40" s="74">
        <f t="shared" si="42"/>
        <v>1</v>
      </c>
      <c r="AQ40" s="69">
        <f t="shared" si="43"/>
        <v>14</v>
      </c>
      <c r="AR40" s="74">
        <f t="shared" si="44"/>
        <v>2</v>
      </c>
      <c r="AS40" s="75">
        <f t="shared" si="45"/>
        <v>2</v>
      </c>
      <c r="AT40" s="397"/>
      <c r="AU40" s="389"/>
    </row>
    <row r="41" spans="1:47" s="4" customFormat="1" ht="27" customHeight="1" thickBot="1" x14ac:dyDescent="0.4">
      <c r="A41" s="239"/>
      <c r="B41" s="191"/>
      <c r="C41" s="192" t="s">
        <v>24</v>
      </c>
      <c r="D41" s="100">
        <f>SUM(D10:D40)</f>
        <v>14</v>
      </c>
      <c r="E41" s="100">
        <f>SUM(E10:E40)</f>
        <v>196</v>
      </c>
      <c r="F41" s="100">
        <f>SUM(F10:F40)</f>
        <v>8</v>
      </c>
      <c r="G41" s="100">
        <f>SUM(G10:G40)</f>
        <v>112</v>
      </c>
      <c r="H41" s="100">
        <f>SUM(H10:H40)</f>
        <v>28</v>
      </c>
      <c r="I41" s="101" t="s">
        <v>25</v>
      </c>
      <c r="J41" s="100">
        <f>SUM(J10:J40)</f>
        <v>11</v>
      </c>
      <c r="K41" s="100">
        <f>SUM(K10:K40)</f>
        <v>154</v>
      </c>
      <c r="L41" s="100">
        <f>SUM(L10:L40)</f>
        <v>10</v>
      </c>
      <c r="M41" s="100">
        <f>SUM(M10:M40)</f>
        <v>140</v>
      </c>
      <c r="N41" s="100">
        <f>SUM(N10:N40)</f>
        <v>29</v>
      </c>
      <c r="O41" s="101" t="s">
        <v>25</v>
      </c>
      <c r="P41" s="100">
        <f>SUM(P10:P40)</f>
        <v>9</v>
      </c>
      <c r="Q41" s="100">
        <f>SUM(Q10:Q40)</f>
        <v>126</v>
      </c>
      <c r="R41" s="100">
        <f>SUM(R10:R40)</f>
        <v>10</v>
      </c>
      <c r="S41" s="100">
        <f>SUM(S10:S40)</f>
        <v>140</v>
      </c>
      <c r="T41" s="100">
        <f>SUM(T10:T40)</f>
        <v>31</v>
      </c>
      <c r="U41" s="101" t="s">
        <v>25</v>
      </c>
      <c r="V41" s="100">
        <f>SUM(V10:V40)</f>
        <v>7</v>
      </c>
      <c r="W41" s="100">
        <f>SUM(W10:W40)</f>
        <v>98</v>
      </c>
      <c r="X41" s="100">
        <f>SUM(X10:X40)</f>
        <v>17.600000000000001</v>
      </c>
      <c r="Y41" s="100">
        <f>SUM(Y10:Y40)</f>
        <v>246.39999999999998</v>
      </c>
      <c r="Z41" s="100">
        <f>SUM(Z10:Z40)</f>
        <v>32</v>
      </c>
      <c r="AA41" s="101" t="s">
        <v>25</v>
      </c>
      <c r="AB41" s="100">
        <f>SUM(AB10:AB40)</f>
        <v>0</v>
      </c>
      <c r="AC41" s="100">
        <f>SUM(AC10:AC40)</f>
        <v>0</v>
      </c>
      <c r="AD41" s="100">
        <f>SUM(AD10:AD40)</f>
        <v>0</v>
      </c>
      <c r="AE41" s="100">
        <f>SUM(AE10:AE40)</f>
        <v>0</v>
      </c>
      <c r="AF41" s="100">
        <f>SUM(AF10:AF40)</f>
        <v>0</v>
      </c>
      <c r="AG41" s="101" t="s">
        <v>25</v>
      </c>
      <c r="AH41" s="100">
        <f>SUM(AH10:AH40)</f>
        <v>0</v>
      </c>
      <c r="AI41" s="100">
        <f>SUM(AI10:AI40)</f>
        <v>0</v>
      </c>
      <c r="AJ41" s="100">
        <f>SUM(AJ10:AJ40)</f>
        <v>0</v>
      </c>
      <c r="AK41" s="100">
        <f>SUM(AK10:AK40)</f>
        <v>0</v>
      </c>
      <c r="AL41" s="100">
        <f>SUM(AL10:AL40)</f>
        <v>0</v>
      </c>
      <c r="AM41" s="101" t="s">
        <v>25</v>
      </c>
      <c r="AN41" s="100">
        <f t="shared" ref="AN41:AS41" si="55">SUM(AN10:AN40)</f>
        <v>41</v>
      </c>
      <c r="AO41" s="100">
        <f t="shared" si="55"/>
        <v>574</v>
      </c>
      <c r="AP41" s="100">
        <f t="shared" si="55"/>
        <v>45.6</v>
      </c>
      <c r="AQ41" s="100">
        <f t="shared" si="55"/>
        <v>638.4</v>
      </c>
      <c r="AR41" s="100">
        <f t="shared" si="55"/>
        <v>120</v>
      </c>
      <c r="AS41" s="102">
        <f t="shared" si="55"/>
        <v>86.6</v>
      </c>
      <c r="AT41" s="403"/>
      <c r="AU41" s="403"/>
    </row>
    <row r="42" spans="1:47" ht="15.75" customHeight="1" thickBot="1" x14ac:dyDescent="0.35">
      <c r="A42" s="240"/>
      <c r="B42" s="104"/>
      <c r="C42" s="105" t="s">
        <v>26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359"/>
      <c r="AC42" s="359"/>
      <c r="AD42" s="359"/>
      <c r="AE42" s="359"/>
      <c r="AF42" s="359"/>
      <c r="AG42" s="359"/>
      <c r="AH42" s="359"/>
      <c r="AI42" s="359"/>
      <c r="AJ42" s="359"/>
      <c r="AK42" s="359"/>
      <c r="AL42" s="359"/>
      <c r="AM42" s="359"/>
      <c r="AN42" s="106"/>
      <c r="AO42" s="107"/>
      <c r="AP42" s="107"/>
      <c r="AQ42" s="107"/>
      <c r="AR42" s="107"/>
      <c r="AS42" s="108"/>
      <c r="AT42" s="403"/>
      <c r="AU42" s="403"/>
    </row>
    <row r="43" spans="1:47" ht="15.75" customHeight="1" thickBot="1" x14ac:dyDescent="0.35">
      <c r="A43" s="241" t="s">
        <v>132</v>
      </c>
      <c r="B43" s="109"/>
      <c r="C43" s="110" t="s">
        <v>130</v>
      </c>
      <c r="D43" s="79"/>
      <c r="E43" s="78"/>
      <c r="F43" s="111"/>
      <c r="G43" s="78"/>
      <c r="H43" s="111"/>
      <c r="I43" s="112"/>
      <c r="J43" s="77"/>
      <c r="K43" s="78"/>
      <c r="L43" s="111"/>
      <c r="M43" s="78"/>
      <c r="N43" s="111"/>
      <c r="O43" s="113"/>
      <c r="P43" s="77"/>
      <c r="Q43" s="78"/>
      <c r="R43" s="111"/>
      <c r="S43" s="78"/>
      <c r="T43" s="111" t="s">
        <v>134</v>
      </c>
      <c r="U43" s="218" t="s">
        <v>236</v>
      </c>
      <c r="V43" s="79"/>
      <c r="W43" s="78"/>
      <c r="X43" s="111"/>
      <c r="Y43" s="78"/>
      <c r="Z43" s="111"/>
      <c r="AA43" s="113"/>
      <c r="AB43" s="68"/>
      <c r="AC43" s="69"/>
      <c r="AD43" s="68"/>
      <c r="AE43" s="69"/>
      <c r="AF43" s="68"/>
      <c r="AG43" s="72"/>
      <c r="AH43" s="70"/>
      <c r="AI43" s="69"/>
      <c r="AJ43" s="68"/>
      <c r="AK43" s="69"/>
      <c r="AL43" s="68"/>
      <c r="AM43" s="71"/>
      <c r="AN43" s="73"/>
      <c r="AO43" s="69"/>
      <c r="AP43" s="74"/>
      <c r="AQ43" s="69"/>
      <c r="AR43" s="114"/>
      <c r="AS43" s="75"/>
      <c r="AT43" s="400" t="s">
        <v>66</v>
      </c>
      <c r="AU43" s="389" t="s">
        <v>125</v>
      </c>
    </row>
    <row r="44" spans="1:47" ht="15.75" customHeight="1" x14ac:dyDescent="0.3">
      <c r="A44" s="241" t="s">
        <v>238</v>
      </c>
      <c r="B44" s="109"/>
      <c r="C44" s="110" t="s">
        <v>239</v>
      </c>
      <c r="D44" s="79"/>
      <c r="E44" s="78"/>
      <c r="F44" s="111"/>
      <c r="G44" s="78"/>
      <c r="H44" s="111"/>
      <c r="I44" s="112"/>
      <c r="J44" s="77"/>
      <c r="K44" s="78"/>
      <c r="L44" s="111"/>
      <c r="M44" s="78"/>
      <c r="N44" s="111" t="s">
        <v>134</v>
      </c>
      <c r="O44" s="113" t="s">
        <v>124</v>
      </c>
      <c r="P44" s="221"/>
      <c r="Q44" s="124"/>
      <c r="R44" s="220"/>
      <c r="S44" s="124"/>
      <c r="T44" s="220"/>
      <c r="U44" s="223"/>
      <c r="V44" s="123"/>
      <c r="W44" s="124"/>
      <c r="X44" s="220"/>
      <c r="Y44" s="124"/>
      <c r="Z44" s="220"/>
      <c r="AA44" s="222"/>
      <c r="AB44" s="123"/>
      <c r="AC44" s="124"/>
      <c r="AD44" s="123"/>
      <c r="AE44" s="124"/>
      <c r="AF44" s="68"/>
      <c r="AG44" s="72"/>
      <c r="AH44" s="123"/>
      <c r="AI44" s="124"/>
      <c r="AJ44" s="123"/>
      <c r="AK44" s="124"/>
      <c r="AL44" s="68"/>
      <c r="AM44" s="126"/>
      <c r="AN44" s="127"/>
      <c r="AO44" s="124"/>
      <c r="AP44" s="128"/>
      <c r="AQ44" s="124"/>
      <c r="AR44" s="129"/>
      <c r="AS44" s="130"/>
      <c r="AT44" s="404" t="s">
        <v>240</v>
      </c>
      <c r="AU44" s="391" t="s">
        <v>241</v>
      </c>
    </row>
    <row r="45" spans="1:47" ht="15.75" customHeight="1" thickBot="1" x14ac:dyDescent="0.35">
      <c r="A45" s="241" t="s">
        <v>133</v>
      </c>
      <c r="B45" s="115"/>
      <c r="C45" s="116" t="s">
        <v>131</v>
      </c>
      <c r="D45" s="117"/>
      <c r="E45" s="118"/>
      <c r="F45" s="119"/>
      <c r="G45" s="118"/>
      <c r="H45" s="119"/>
      <c r="I45" s="120"/>
      <c r="J45" s="121"/>
      <c r="K45" s="118"/>
      <c r="L45" s="119"/>
      <c r="M45" s="118"/>
      <c r="N45" s="119"/>
      <c r="O45" s="122"/>
      <c r="P45" s="121"/>
      <c r="Q45" s="118"/>
      <c r="R45" s="119"/>
      <c r="S45" s="118"/>
      <c r="T45" s="119"/>
      <c r="U45" s="122"/>
      <c r="V45" s="117"/>
      <c r="W45" s="118"/>
      <c r="X45" s="119"/>
      <c r="Y45" s="118"/>
      <c r="Z45" s="119" t="s">
        <v>134</v>
      </c>
      <c r="AA45" s="219" t="s">
        <v>237</v>
      </c>
      <c r="AB45" s="123"/>
      <c r="AC45" s="124"/>
      <c r="AD45" s="123"/>
      <c r="AE45" s="124"/>
      <c r="AF45" s="68"/>
      <c r="AG45" s="72"/>
      <c r="AH45" s="123"/>
      <c r="AI45" s="124"/>
      <c r="AJ45" s="123"/>
      <c r="AK45" s="124"/>
      <c r="AL45" s="68"/>
      <c r="AM45" s="126"/>
      <c r="AN45" s="127"/>
      <c r="AO45" s="124"/>
      <c r="AP45" s="128"/>
      <c r="AQ45" s="124"/>
      <c r="AR45" s="129"/>
      <c r="AS45" s="130"/>
      <c r="AT45" s="400" t="s">
        <v>66</v>
      </c>
      <c r="AU45" s="389" t="s">
        <v>125</v>
      </c>
    </row>
    <row r="46" spans="1:47" s="9" customFormat="1" ht="22" customHeight="1" thickBot="1" x14ac:dyDescent="0.4">
      <c r="A46" s="242"/>
      <c r="B46" s="131"/>
      <c r="C46" s="132" t="s">
        <v>27</v>
      </c>
      <c r="D46" s="133">
        <f>SUM(D43:D43)</f>
        <v>0</v>
      </c>
      <c r="E46" s="133">
        <f>SUM(E43:E43)</f>
        <v>0</v>
      </c>
      <c r="F46" s="133">
        <f>SUM(F43:F43)</f>
        <v>0</v>
      </c>
      <c r="G46" s="133">
        <f>SUM(G43:G43)</f>
        <v>0</v>
      </c>
      <c r="H46" s="134" t="s">
        <v>25</v>
      </c>
      <c r="I46" s="135" t="s">
        <v>25</v>
      </c>
      <c r="J46" s="136">
        <f>SUM(J43:J43)</f>
        <v>0</v>
      </c>
      <c r="K46" s="133">
        <f>SUM(K43:K43)</f>
        <v>0</v>
      </c>
      <c r="L46" s="133">
        <f>SUM(L43:L43)</f>
        <v>0</v>
      </c>
      <c r="M46" s="133">
        <f>SUM(M43:M43)</f>
        <v>0</v>
      </c>
      <c r="N46" s="134" t="s">
        <v>25</v>
      </c>
      <c r="O46" s="135" t="s">
        <v>25</v>
      </c>
      <c r="P46" s="136">
        <f>SUM(P43:P43)</f>
        <v>0</v>
      </c>
      <c r="Q46" s="133">
        <f>SUM(Q43:Q43)</f>
        <v>0</v>
      </c>
      <c r="R46" s="133">
        <f>SUM(R43:R43)</f>
        <v>0</v>
      </c>
      <c r="S46" s="133">
        <f>SUM(S43:S43)</f>
        <v>0</v>
      </c>
      <c r="T46" s="134" t="s">
        <v>25</v>
      </c>
      <c r="U46" s="135" t="s">
        <v>25</v>
      </c>
      <c r="V46" s="136">
        <f>SUM(V43:V43)</f>
        <v>0</v>
      </c>
      <c r="W46" s="133">
        <f>SUM(W43:W43)</f>
        <v>0</v>
      </c>
      <c r="X46" s="133">
        <f>SUM(X43:X43)</f>
        <v>0</v>
      </c>
      <c r="Y46" s="133">
        <f>SUM(Y43:Y43)</f>
        <v>0</v>
      </c>
      <c r="Z46" s="134" t="s">
        <v>25</v>
      </c>
      <c r="AA46" s="135" t="s">
        <v>25</v>
      </c>
      <c r="AB46" s="133">
        <f>SUM(AB43:AB43)</f>
        <v>0</v>
      </c>
      <c r="AC46" s="133">
        <f>SUM(AC43:AC43)</f>
        <v>0</v>
      </c>
      <c r="AD46" s="133">
        <f>SUM(AD43:AD43)</f>
        <v>0</v>
      </c>
      <c r="AE46" s="133">
        <f>SUM(AE43:AE43)</f>
        <v>0</v>
      </c>
      <c r="AF46" s="134" t="s">
        <v>25</v>
      </c>
      <c r="AG46" s="135" t="s">
        <v>25</v>
      </c>
      <c r="AH46" s="133">
        <f>SUM(AH43:AH43)</f>
        <v>0</v>
      </c>
      <c r="AI46" s="133">
        <f>SUM(AI43:AI43)</f>
        <v>0</v>
      </c>
      <c r="AJ46" s="133">
        <f>SUM(AJ43:AJ43)</f>
        <v>0</v>
      </c>
      <c r="AK46" s="133">
        <f>SUM(AK43:AK43)</f>
        <v>0</v>
      </c>
      <c r="AL46" s="134" t="s">
        <v>25</v>
      </c>
      <c r="AM46" s="135" t="s">
        <v>25</v>
      </c>
      <c r="AN46" s="137">
        <f>SUM(AN43:AN43)</f>
        <v>0</v>
      </c>
      <c r="AO46" s="133">
        <f>SUM(AO43:AO43)</f>
        <v>0</v>
      </c>
      <c r="AP46" s="133">
        <f>SUM(AP43:AP43)</f>
        <v>0</v>
      </c>
      <c r="AQ46" s="133">
        <f>SUM(AQ43:AQ43)</f>
        <v>0</v>
      </c>
      <c r="AR46" s="138" t="s">
        <v>25</v>
      </c>
      <c r="AS46" s="139">
        <f>SUM(AS43:AS43)</f>
        <v>0</v>
      </c>
      <c r="AT46" s="403"/>
      <c r="AU46" s="403"/>
    </row>
    <row r="47" spans="1:47" ht="15.75" customHeight="1" x14ac:dyDescent="0.3">
      <c r="A47" s="240"/>
      <c r="B47" s="104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59"/>
      <c r="AJ47" s="359"/>
      <c r="AK47" s="359"/>
      <c r="AL47" s="359"/>
      <c r="AM47" s="359"/>
      <c r="AN47" s="106"/>
      <c r="AO47" s="107"/>
      <c r="AP47" s="107"/>
      <c r="AQ47" s="107"/>
      <c r="AR47" s="107"/>
      <c r="AS47" s="108"/>
      <c r="AT47" s="403"/>
      <c r="AU47" s="403"/>
    </row>
    <row r="48" spans="1:47" ht="15.75" customHeight="1" thickBot="1" x14ac:dyDescent="0.35">
      <c r="A48" s="243"/>
      <c r="B48" s="141"/>
      <c r="C48" s="142"/>
      <c r="D48" s="68"/>
      <c r="E48" s="69" t="str">
        <f>IF(D48*14=0,"",D48*14)</f>
        <v/>
      </c>
      <c r="F48" s="68"/>
      <c r="G48" s="69" t="str">
        <f>IF(F48*14=0,"",F48*14)</f>
        <v/>
      </c>
      <c r="H48" s="68"/>
      <c r="I48" s="72"/>
      <c r="J48" s="70"/>
      <c r="K48" s="69" t="str">
        <f>IF(J48*14=0,"",J48*14)</f>
        <v/>
      </c>
      <c r="L48" s="68"/>
      <c r="M48" s="69" t="str">
        <f>IF(L48*14=0,"",L48*14)</f>
        <v/>
      </c>
      <c r="N48" s="68"/>
      <c r="O48" s="71"/>
      <c r="P48" s="68"/>
      <c r="Q48" s="69" t="str">
        <f>IF(P48*14=0,"",P48*14)</f>
        <v/>
      </c>
      <c r="R48" s="68"/>
      <c r="S48" s="69" t="str">
        <f>IF(R48*14=0,"",R48*14)</f>
        <v/>
      </c>
      <c r="T48" s="68"/>
      <c r="U48" s="72"/>
      <c r="V48" s="70"/>
      <c r="W48" s="69" t="str">
        <f>IF(V48*14=0,"",V48*14)</f>
        <v/>
      </c>
      <c r="X48" s="68"/>
      <c r="Y48" s="69"/>
      <c r="Z48" s="68"/>
      <c r="AA48" s="71"/>
      <c r="AB48" s="68"/>
      <c r="AC48" s="69" t="str">
        <f>IF(AB48*14=0,"",AB48*14)</f>
        <v/>
      </c>
      <c r="AD48" s="68"/>
      <c r="AE48" s="69" t="str">
        <f>IF(AD48*14=0,"",AD48*14)</f>
        <v/>
      </c>
      <c r="AF48" s="68"/>
      <c r="AG48" s="72"/>
      <c r="AH48" s="70"/>
      <c r="AI48" s="69" t="str">
        <f>IF(AH48*14=0,"",AH48*14)</f>
        <v/>
      </c>
      <c r="AJ48" s="68"/>
      <c r="AK48" s="69" t="str">
        <f>IF(AJ48*14=0,"",AJ48*14)</f>
        <v/>
      </c>
      <c r="AL48" s="68"/>
      <c r="AM48" s="71"/>
      <c r="AN48" s="73" t="str">
        <f>IF(D48+J48+P48+V48+AB48+AH48=0,"",D48+J48+P48+V48+AB48+AH48)</f>
        <v/>
      </c>
      <c r="AO48" s="69" t="str">
        <f>IF((D48+J48+P48+V48+AB48+AH48)*14=0,"",(D48+J48+P48+V48+AB48+AH48)*14)</f>
        <v/>
      </c>
      <c r="AP48" s="74" t="str">
        <f t="shared" ref="AP48" si="56">IF(F48+L48+R48+X48+AD48+AJ48=0,"",F48+L48+R48+X48+AD48+AJ48)</f>
        <v/>
      </c>
      <c r="AQ48" s="69" t="str">
        <f t="shared" ref="AQ48" si="57">IF((L48+F48+R48+X48+AD48+AJ48)*14=0,"",(L48+F48+R48+X48+AD48+AJ48)*14)</f>
        <v/>
      </c>
      <c r="AR48" s="74" t="str">
        <f t="shared" ref="AR48" si="58">IF(N48+H48+T48+Z48+AF48+AL48=0,"",N48+H48+T48+Z48+AF48+AL48)</f>
        <v/>
      </c>
      <c r="AS48" s="75"/>
      <c r="AT48" s="403"/>
      <c r="AU48" s="403"/>
    </row>
    <row r="49" spans="1:47" s="9" customFormat="1" ht="22" customHeight="1" thickBot="1" x14ac:dyDescent="0.4">
      <c r="A49" s="242"/>
      <c r="B49" s="131"/>
      <c r="C49" s="132"/>
      <c r="D49" s="133">
        <f>SUM(D48:D48)</f>
        <v>0</v>
      </c>
      <c r="E49" s="133">
        <f>SUM(E48:E48)</f>
        <v>0</v>
      </c>
      <c r="F49" s="133">
        <f>SUM(F48:F48)</f>
        <v>0</v>
      </c>
      <c r="G49" s="133">
        <f>SUM(G48:G48)</f>
        <v>0</v>
      </c>
      <c r="H49" s="133">
        <f>SUM(H48:H48)</f>
        <v>0</v>
      </c>
      <c r="I49" s="135" t="s">
        <v>25</v>
      </c>
      <c r="J49" s="136">
        <f>SUM(J48:J48)</f>
        <v>0</v>
      </c>
      <c r="K49" s="133">
        <f>SUM(K48:K48)</f>
        <v>0</v>
      </c>
      <c r="L49" s="133">
        <f>SUM(L48:L48)</f>
        <v>0</v>
      </c>
      <c r="M49" s="133">
        <f>SUM(M48:M48)</f>
        <v>0</v>
      </c>
      <c r="N49" s="133">
        <f>SUM(N48:N48)</f>
        <v>0</v>
      </c>
      <c r="O49" s="135" t="s">
        <v>25</v>
      </c>
      <c r="P49" s="133">
        <f>SUM(P48:P48)</f>
        <v>0</v>
      </c>
      <c r="Q49" s="133">
        <f>SUM(Q48:Q48)</f>
        <v>0</v>
      </c>
      <c r="R49" s="133">
        <f>SUM(R48:R48)</f>
        <v>0</v>
      </c>
      <c r="S49" s="133">
        <f>SUM(S48:S48)</f>
        <v>0</v>
      </c>
      <c r="T49" s="133">
        <f>SUM(T48:T48)</f>
        <v>0</v>
      </c>
      <c r="U49" s="135" t="s">
        <v>25</v>
      </c>
      <c r="V49" s="136">
        <f>SUM(V48:V48)</f>
        <v>0</v>
      </c>
      <c r="W49" s="133">
        <f>SUM(W48:W48)</f>
        <v>0</v>
      </c>
      <c r="X49" s="133">
        <f>SUM(X48:X48)</f>
        <v>0</v>
      </c>
      <c r="Y49" s="133">
        <f>SUM(Y48:Y48)</f>
        <v>0</v>
      </c>
      <c r="Z49" s="133">
        <f>SUM(Z48:Z48)</f>
        <v>0</v>
      </c>
      <c r="AA49" s="135" t="s">
        <v>25</v>
      </c>
      <c r="AB49" s="133">
        <f>SUM(AB48:AB48)</f>
        <v>0</v>
      </c>
      <c r="AC49" s="133">
        <f>SUM(AC48:AC48)</f>
        <v>0</v>
      </c>
      <c r="AD49" s="133">
        <f>SUM(AD48:AD48)</f>
        <v>0</v>
      </c>
      <c r="AE49" s="133">
        <f>SUM(AE48:AE48)</f>
        <v>0</v>
      </c>
      <c r="AF49" s="133">
        <f>SUM(AF48:AF48)</f>
        <v>0</v>
      </c>
      <c r="AG49" s="135" t="s">
        <v>25</v>
      </c>
      <c r="AH49" s="133">
        <f>SUM(AH48:AH48)</f>
        <v>0</v>
      </c>
      <c r="AI49" s="133">
        <f>SUM(AI48:AI48)</f>
        <v>0</v>
      </c>
      <c r="AJ49" s="133">
        <f>SUM(AJ48:AJ48)</f>
        <v>0</v>
      </c>
      <c r="AK49" s="133">
        <f>SUM(AK48:AK48)</f>
        <v>0</v>
      </c>
      <c r="AL49" s="133">
        <f>SUM(AL48:AL48)</f>
        <v>0</v>
      </c>
      <c r="AM49" s="135" t="s">
        <v>25</v>
      </c>
      <c r="AN49" s="137">
        <f t="shared" ref="AN49:AS49" si="59">SUM(AN48:AN48)</f>
        <v>0</v>
      </c>
      <c r="AO49" s="133">
        <f t="shared" si="59"/>
        <v>0</v>
      </c>
      <c r="AP49" s="133">
        <f t="shared" si="59"/>
        <v>0</v>
      </c>
      <c r="AQ49" s="133">
        <f t="shared" si="59"/>
        <v>0</v>
      </c>
      <c r="AR49" s="133">
        <f t="shared" si="59"/>
        <v>0</v>
      </c>
      <c r="AS49" s="139">
        <f t="shared" si="59"/>
        <v>0</v>
      </c>
      <c r="AT49" s="403"/>
      <c r="AU49" s="403"/>
    </row>
    <row r="50" spans="1:47" ht="22" customHeight="1" thickBot="1" x14ac:dyDescent="0.35">
      <c r="A50" s="244"/>
      <c r="B50" s="143"/>
      <c r="C50" s="144" t="s">
        <v>30</v>
      </c>
      <c r="D50" s="145">
        <f>D41+D46+D49</f>
        <v>14</v>
      </c>
      <c r="E50" s="145">
        <f>E41+E46+E49</f>
        <v>196</v>
      </c>
      <c r="F50" s="145">
        <f>F41+F46+F49</f>
        <v>8</v>
      </c>
      <c r="G50" s="145">
        <f>G41+G46+G49</f>
        <v>112</v>
      </c>
      <c r="H50" s="145">
        <f>H41+H49</f>
        <v>28</v>
      </c>
      <c r="I50" s="146" t="s">
        <v>25</v>
      </c>
      <c r="J50" s="145">
        <f>J41+J46+J49</f>
        <v>11</v>
      </c>
      <c r="K50" s="145">
        <f>K41+K46+K49</f>
        <v>154</v>
      </c>
      <c r="L50" s="145">
        <f>L41+L46+L49</f>
        <v>10</v>
      </c>
      <c r="M50" s="145">
        <f>M41+M46+M49</f>
        <v>140</v>
      </c>
      <c r="N50" s="145">
        <f>N41+N49</f>
        <v>29</v>
      </c>
      <c r="O50" s="146" t="s">
        <v>25</v>
      </c>
      <c r="P50" s="145">
        <f>P41+P46+P49</f>
        <v>9</v>
      </c>
      <c r="Q50" s="145">
        <f>Q41+Q46+Q49</f>
        <v>126</v>
      </c>
      <c r="R50" s="145">
        <f>R41+R46+R49</f>
        <v>10</v>
      </c>
      <c r="S50" s="145">
        <f>S41+S46+S49</f>
        <v>140</v>
      </c>
      <c r="T50" s="145">
        <f>T41+T49</f>
        <v>31</v>
      </c>
      <c r="U50" s="146" t="s">
        <v>25</v>
      </c>
      <c r="V50" s="145">
        <f>V41+V46+V49</f>
        <v>7</v>
      </c>
      <c r="W50" s="145">
        <f>W41+W46+W49</f>
        <v>98</v>
      </c>
      <c r="X50" s="145">
        <f>X41+X46+X49</f>
        <v>17.600000000000001</v>
      </c>
      <c r="Y50" s="145">
        <f>Y41+Y46+Y49</f>
        <v>246.39999999999998</v>
      </c>
      <c r="Z50" s="145">
        <f>Z41+Z49</f>
        <v>32</v>
      </c>
      <c r="AA50" s="146" t="s">
        <v>25</v>
      </c>
      <c r="AB50" s="145">
        <f>AB41+AB46+AB49</f>
        <v>0</v>
      </c>
      <c r="AC50" s="145">
        <f>AC41+AC46+AC49</f>
        <v>0</v>
      </c>
      <c r="AD50" s="145">
        <f>AD41+AD46+AD49</f>
        <v>0</v>
      </c>
      <c r="AE50" s="145">
        <f>AE41+AE46+AE49</f>
        <v>0</v>
      </c>
      <c r="AF50" s="145">
        <f>AF41+AF49</f>
        <v>0</v>
      </c>
      <c r="AG50" s="146" t="s">
        <v>25</v>
      </c>
      <c r="AH50" s="145">
        <f>AH41+AH46+AH49</f>
        <v>0</v>
      </c>
      <c r="AI50" s="145">
        <f>AI41+AI46+AI49</f>
        <v>0</v>
      </c>
      <c r="AJ50" s="145">
        <f>AJ41+AJ46+AJ49</f>
        <v>0</v>
      </c>
      <c r="AK50" s="145">
        <f>AK41+AK46+AK49</f>
        <v>0</v>
      </c>
      <c r="AL50" s="145">
        <f>AL41+AL49</f>
        <v>0</v>
      </c>
      <c r="AM50" s="146" t="s">
        <v>25</v>
      </c>
      <c r="AN50" s="145">
        <f>AN41+AN46+AN49</f>
        <v>41</v>
      </c>
      <c r="AO50" s="145">
        <f>AO41+AO46+AO49</f>
        <v>574</v>
      </c>
      <c r="AP50" s="145">
        <f>AP41+AP46+AP49</f>
        <v>45.6</v>
      </c>
      <c r="AQ50" s="145">
        <f>AQ41+AQ46+AQ49</f>
        <v>638.4</v>
      </c>
      <c r="AR50" s="145">
        <f>AR41+AR49</f>
        <v>120</v>
      </c>
      <c r="AS50" s="147">
        <f>AS41+AS46+AS49</f>
        <v>86.6</v>
      </c>
      <c r="AT50" s="403"/>
      <c r="AU50" s="403"/>
    </row>
    <row r="51" spans="1:47" ht="15.75" customHeight="1" thickBot="1" x14ac:dyDescent="0.35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I51" s="349"/>
      <c r="AJ51" s="349"/>
      <c r="AK51" s="349"/>
      <c r="AL51" s="349"/>
      <c r="AM51" s="349"/>
      <c r="AN51" s="349"/>
      <c r="AO51" s="349"/>
      <c r="AP51" s="349"/>
      <c r="AQ51" s="349"/>
      <c r="AR51" s="349"/>
      <c r="AS51" s="350"/>
      <c r="AT51" s="403"/>
      <c r="AU51" s="403"/>
    </row>
    <row r="52" spans="1:47" ht="15.75" customHeight="1" thickBot="1" x14ac:dyDescent="0.35">
      <c r="A52" s="148"/>
      <c r="B52" s="104"/>
      <c r="C52" s="149" t="s">
        <v>31</v>
      </c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150"/>
      <c r="AO52" s="151"/>
      <c r="AP52" s="151"/>
      <c r="AQ52" s="151"/>
      <c r="AR52" s="151"/>
      <c r="AS52" s="151"/>
      <c r="AT52" s="405"/>
      <c r="AU52" s="406"/>
    </row>
    <row r="53" spans="1:47" ht="15.75" customHeight="1" x14ac:dyDescent="0.3">
      <c r="A53" s="226" t="s">
        <v>135</v>
      </c>
      <c r="B53" s="141" t="s">
        <v>138</v>
      </c>
      <c r="C53" s="152" t="s">
        <v>136</v>
      </c>
      <c r="D53" s="153"/>
      <c r="E53" s="69" t="str">
        <f t="shared" ref="E53:E62" si="60">IF(D53*14=0,"",D53*14)</f>
        <v/>
      </c>
      <c r="F53" s="68"/>
      <c r="G53" s="69" t="str">
        <f t="shared" ref="G53:G62" si="61">IF(F53*14=0,"",F53*14)</f>
        <v/>
      </c>
      <c r="H53" s="68"/>
      <c r="I53" s="72"/>
      <c r="J53" s="70"/>
      <c r="K53" s="69" t="str">
        <f t="shared" ref="K53:K82" si="62">IF(J53*14=0,"",J53*14)</f>
        <v/>
      </c>
      <c r="L53" s="68"/>
      <c r="M53" s="69" t="str">
        <f t="shared" ref="M53:M82" si="63">IF(L53*14=0,"",L53*14)</f>
        <v/>
      </c>
      <c r="N53" s="68"/>
      <c r="O53" s="71"/>
      <c r="P53" s="68"/>
      <c r="Q53" s="69" t="str">
        <f t="shared" ref="Q53:Q82" si="64">IF(P53*14=0,"",P53*14)</f>
        <v/>
      </c>
      <c r="R53" s="68"/>
      <c r="S53" s="69" t="str">
        <f t="shared" ref="S53:S82" si="65">IF(R53*14=0,"",R53*14)</f>
        <v/>
      </c>
      <c r="T53" s="68"/>
      <c r="U53" s="72"/>
      <c r="V53" s="70"/>
      <c r="W53" s="69" t="str">
        <f t="shared" ref="W53:W89" si="66">IF(V53*14=0,"",V53*14)</f>
        <v/>
      </c>
      <c r="X53" s="68"/>
      <c r="Y53" s="69" t="str">
        <f t="shared" ref="Y53:Y89" si="67">IF(X53*14=0,"",X53*14)</f>
        <v/>
      </c>
      <c r="Z53" s="68"/>
      <c r="AA53" s="71"/>
      <c r="AB53" s="68"/>
      <c r="AC53" s="69" t="str">
        <f t="shared" ref="AC53:AC82" si="68">IF(AB53*14=0,"",AB53*14)</f>
        <v/>
      </c>
      <c r="AD53" s="68"/>
      <c r="AE53" s="69" t="str">
        <f t="shared" ref="AE53:AE82" si="69">IF(AD53*14=0,"",AD53*14)</f>
        <v/>
      </c>
      <c r="AF53" s="68"/>
      <c r="AG53" s="72"/>
      <c r="AH53" s="70"/>
      <c r="AI53" s="69" t="str">
        <f t="shared" ref="AI53:AI82" si="70">IF(AH53*14=0,"",AH53*14)</f>
        <v/>
      </c>
      <c r="AJ53" s="68"/>
      <c r="AK53" s="69" t="str">
        <f t="shared" ref="AK53:AK82" si="71">IF(AJ53*14=0,"",AJ53*14)</f>
        <v/>
      </c>
      <c r="AL53" s="68"/>
      <c r="AM53" s="71"/>
      <c r="AN53" s="89">
        <v>2</v>
      </c>
      <c r="AO53" s="90">
        <f>IF(AN53*14=0,"",AN53*14)</f>
        <v>28</v>
      </c>
      <c r="AP53" s="90"/>
      <c r="AQ53" s="90" t="str">
        <f>IF(AP53*14=0,"",AP53*14)</f>
        <v/>
      </c>
      <c r="AR53" s="154">
        <v>3</v>
      </c>
      <c r="AS53" s="155" t="s">
        <v>50</v>
      </c>
      <c r="AT53" s="393" t="s">
        <v>53</v>
      </c>
      <c r="AU53" s="407" t="s">
        <v>137</v>
      </c>
    </row>
    <row r="54" spans="1:47" ht="15.75" customHeight="1" x14ac:dyDescent="0.3">
      <c r="A54" s="341" t="s">
        <v>139</v>
      </c>
      <c r="B54" s="141" t="s">
        <v>138</v>
      </c>
      <c r="C54" s="152" t="s">
        <v>143</v>
      </c>
      <c r="D54" s="153"/>
      <c r="E54" s="69"/>
      <c r="F54" s="68"/>
      <c r="G54" s="69"/>
      <c r="H54" s="68"/>
      <c r="I54" s="72"/>
      <c r="J54" s="70"/>
      <c r="K54" s="69"/>
      <c r="L54" s="68"/>
      <c r="M54" s="69"/>
      <c r="N54" s="68"/>
      <c r="O54" s="71"/>
      <c r="P54" s="68"/>
      <c r="Q54" s="69"/>
      <c r="R54" s="68"/>
      <c r="S54" s="69"/>
      <c r="T54" s="68"/>
      <c r="U54" s="72"/>
      <c r="V54" s="70"/>
      <c r="W54" s="69" t="str">
        <f t="shared" si="66"/>
        <v/>
      </c>
      <c r="X54" s="68"/>
      <c r="Y54" s="69" t="str">
        <f t="shared" si="67"/>
        <v/>
      </c>
      <c r="Z54" s="68"/>
      <c r="AA54" s="71"/>
      <c r="AB54" s="68"/>
      <c r="AC54" s="69"/>
      <c r="AD54" s="68"/>
      <c r="AE54" s="69"/>
      <c r="AF54" s="68"/>
      <c r="AG54" s="72"/>
      <c r="AH54" s="70"/>
      <c r="AI54" s="69"/>
      <c r="AJ54" s="68"/>
      <c r="AK54" s="69"/>
      <c r="AL54" s="68"/>
      <c r="AM54" s="71"/>
      <c r="AN54" s="87">
        <v>2</v>
      </c>
      <c r="AO54" s="88">
        <f t="shared" ref="AO54:AO89" si="72">IF(AN54*14=0,"",AN54*14)</f>
        <v>28</v>
      </c>
      <c r="AP54" s="88"/>
      <c r="AQ54" s="88" t="str">
        <f t="shared" ref="AQ54:AQ94" si="73">IF(AP54*14=0,"",AP54*14)</f>
        <v/>
      </c>
      <c r="AR54" s="156">
        <v>2</v>
      </c>
      <c r="AS54" s="157" t="s">
        <v>50</v>
      </c>
      <c r="AT54" s="408" t="s">
        <v>142</v>
      </c>
      <c r="AU54" s="389" t="s">
        <v>141</v>
      </c>
    </row>
    <row r="55" spans="1:47" ht="15.75" customHeight="1" x14ac:dyDescent="0.3">
      <c r="A55" s="227" t="s">
        <v>145</v>
      </c>
      <c r="B55" s="141" t="s">
        <v>138</v>
      </c>
      <c r="C55" s="158" t="s">
        <v>144</v>
      </c>
      <c r="D55" s="153"/>
      <c r="E55" s="69"/>
      <c r="F55" s="68"/>
      <c r="G55" s="69"/>
      <c r="H55" s="68"/>
      <c r="I55" s="72"/>
      <c r="J55" s="70"/>
      <c r="K55" s="69"/>
      <c r="L55" s="68"/>
      <c r="M55" s="69"/>
      <c r="N55" s="68"/>
      <c r="O55" s="71"/>
      <c r="P55" s="68"/>
      <c r="Q55" s="69"/>
      <c r="R55" s="68"/>
      <c r="S55" s="69"/>
      <c r="T55" s="68"/>
      <c r="U55" s="72"/>
      <c r="V55" s="70"/>
      <c r="W55" s="69" t="str">
        <f t="shared" si="66"/>
        <v/>
      </c>
      <c r="X55" s="68"/>
      <c r="Y55" s="69" t="str">
        <f t="shared" si="67"/>
        <v/>
      </c>
      <c r="Z55" s="68"/>
      <c r="AA55" s="71"/>
      <c r="AB55" s="68"/>
      <c r="AC55" s="69"/>
      <c r="AD55" s="68"/>
      <c r="AE55" s="69"/>
      <c r="AF55" s="68"/>
      <c r="AG55" s="72"/>
      <c r="AH55" s="70"/>
      <c r="AI55" s="69"/>
      <c r="AJ55" s="68"/>
      <c r="AK55" s="69"/>
      <c r="AL55" s="68"/>
      <c r="AM55" s="71"/>
      <c r="AN55" s="87">
        <v>1</v>
      </c>
      <c r="AO55" s="88">
        <f t="shared" si="72"/>
        <v>14</v>
      </c>
      <c r="AP55" s="88">
        <v>1</v>
      </c>
      <c r="AQ55" s="88">
        <f t="shared" si="73"/>
        <v>14</v>
      </c>
      <c r="AR55" s="156">
        <v>2</v>
      </c>
      <c r="AS55" s="176" t="s">
        <v>52</v>
      </c>
      <c r="AT55" s="409" t="s">
        <v>146</v>
      </c>
      <c r="AU55" s="389" t="s">
        <v>147</v>
      </c>
    </row>
    <row r="56" spans="1:47" ht="15.75" customHeight="1" x14ac:dyDescent="0.3">
      <c r="A56" s="227" t="s">
        <v>148</v>
      </c>
      <c r="B56" s="141" t="s">
        <v>138</v>
      </c>
      <c r="C56" s="185" t="s">
        <v>203</v>
      </c>
      <c r="D56" s="153"/>
      <c r="E56" s="69"/>
      <c r="F56" s="68"/>
      <c r="G56" s="69"/>
      <c r="H56" s="68"/>
      <c r="I56" s="72"/>
      <c r="J56" s="70"/>
      <c r="K56" s="69"/>
      <c r="L56" s="68"/>
      <c r="M56" s="69"/>
      <c r="N56" s="68"/>
      <c r="O56" s="71"/>
      <c r="P56" s="68"/>
      <c r="Q56" s="69"/>
      <c r="R56" s="68"/>
      <c r="S56" s="69"/>
      <c r="T56" s="68"/>
      <c r="U56" s="72"/>
      <c r="V56" s="70"/>
      <c r="W56" s="69" t="str">
        <f t="shared" si="66"/>
        <v/>
      </c>
      <c r="X56" s="68"/>
      <c r="Y56" s="69" t="str">
        <f t="shared" si="67"/>
        <v/>
      </c>
      <c r="Z56" s="68"/>
      <c r="AA56" s="71"/>
      <c r="AB56" s="68"/>
      <c r="AC56" s="69"/>
      <c r="AD56" s="68"/>
      <c r="AE56" s="69"/>
      <c r="AF56" s="68"/>
      <c r="AG56" s="72"/>
      <c r="AH56" s="70"/>
      <c r="AI56" s="69"/>
      <c r="AJ56" s="68"/>
      <c r="AK56" s="69"/>
      <c r="AL56" s="68"/>
      <c r="AM56" s="71"/>
      <c r="AN56" s="87">
        <v>1</v>
      </c>
      <c r="AO56" s="88">
        <f t="shared" si="72"/>
        <v>14</v>
      </c>
      <c r="AP56" s="88">
        <v>1</v>
      </c>
      <c r="AQ56" s="88">
        <f t="shared" si="73"/>
        <v>14</v>
      </c>
      <c r="AR56" s="156">
        <v>2</v>
      </c>
      <c r="AS56" s="157" t="s">
        <v>52</v>
      </c>
      <c r="AT56" s="408" t="s">
        <v>116</v>
      </c>
      <c r="AU56" s="389" t="s">
        <v>150</v>
      </c>
    </row>
    <row r="57" spans="1:47" ht="15.75" customHeight="1" x14ac:dyDescent="0.3">
      <c r="A57" s="228" t="s">
        <v>153</v>
      </c>
      <c r="B57" s="141" t="s">
        <v>138</v>
      </c>
      <c r="C57" s="177" t="s">
        <v>154</v>
      </c>
      <c r="D57" s="153"/>
      <c r="E57" s="69"/>
      <c r="F57" s="68"/>
      <c r="G57" s="69"/>
      <c r="H57" s="68"/>
      <c r="I57" s="72"/>
      <c r="J57" s="70"/>
      <c r="K57" s="69"/>
      <c r="L57" s="68"/>
      <c r="M57" s="69"/>
      <c r="N57" s="68"/>
      <c r="O57" s="71"/>
      <c r="P57" s="68"/>
      <c r="Q57" s="69"/>
      <c r="R57" s="68"/>
      <c r="S57" s="69"/>
      <c r="T57" s="68"/>
      <c r="U57" s="72"/>
      <c r="V57" s="70"/>
      <c r="W57" s="69"/>
      <c r="X57" s="68"/>
      <c r="Y57" s="69"/>
      <c r="Z57" s="68"/>
      <c r="AA57" s="71"/>
      <c r="AB57" s="68"/>
      <c r="AC57" s="69"/>
      <c r="AD57" s="68"/>
      <c r="AE57" s="69"/>
      <c r="AF57" s="68"/>
      <c r="AG57" s="72"/>
      <c r="AH57" s="70"/>
      <c r="AI57" s="69"/>
      <c r="AJ57" s="68"/>
      <c r="AK57" s="69"/>
      <c r="AL57" s="68"/>
      <c r="AM57" s="71"/>
      <c r="AN57" s="87"/>
      <c r="AO57" s="88" t="str">
        <f t="shared" si="72"/>
        <v/>
      </c>
      <c r="AP57" s="88">
        <v>4</v>
      </c>
      <c r="AQ57" s="88">
        <f t="shared" si="73"/>
        <v>56</v>
      </c>
      <c r="AR57" s="156">
        <v>2</v>
      </c>
      <c r="AS57" s="176" t="s">
        <v>72</v>
      </c>
      <c r="AT57" s="401" t="s">
        <v>142</v>
      </c>
      <c r="AU57" s="391" t="s">
        <v>141</v>
      </c>
    </row>
    <row r="58" spans="1:47" ht="15.75" customHeight="1" x14ac:dyDescent="0.3">
      <c r="A58" s="228" t="s">
        <v>151</v>
      </c>
      <c r="B58" s="141" t="s">
        <v>138</v>
      </c>
      <c r="C58" s="173" t="s">
        <v>152</v>
      </c>
      <c r="D58" s="153"/>
      <c r="E58" s="69"/>
      <c r="F58" s="68"/>
      <c r="G58" s="69"/>
      <c r="H58" s="68"/>
      <c r="I58" s="72"/>
      <c r="J58" s="70"/>
      <c r="K58" s="69"/>
      <c r="L58" s="68"/>
      <c r="M58" s="69"/>
      <c r="N58" s="68"/>
      <c r="O58" s="71"/>
      <c r="P58" s="68"/>
      <c r="Q58" s="69"/>
      <c r="R58" s="68"/>
      <c r="S58" s="69"/>
      <c r="T58" s="68"/>
      <c r="U58" s="72"/>
      <c r="V58" s="70"/>
      <c r="W58" s="69" t="str">
        <f t="shared" si="66"/>
        <v/>
      </c>
      <c r="X58" s="68"/>
      <c r="Y58" s="69" t="str">
        <f t="shared" si="67"/>
        <v/>
      </c>
      <c r="Z58" s="68"/>
      <c r="AA58" s="71"/>
      <c r="AB58" s="68"/>
      <c r="AC58" s="69"/>
      <c r="AD58" s="68"/>
      <c r="AE58" s="69"/>
      <c r="AF58" s="68"/>
      <c r="AG58" s="72"/>
      <c r="AH58" s="70"/>
      <c r="AI58" s="69"/>
      <c r="AJ58" s="68"/>
      <c r="AK58" s="69"/>
      <c r="AL58" s="68"/>
      <c r="AM58" s="71"/>
      <c r="AN58" s="87"/>
      <c r="AO58" s="88" t="str">
        <f t="shared" si="72"/>
        <v/>
      </c>
      <c r="AP58" s="88">
        <v>2</v>
      </c>
      <c r="AQ58" s="88">
        <f t="shared" si="73"/>
        <v>28</v>
      </c>
      <c r="AR58" s="156">
        <v>2</v>
      </c>
      <c r="AS58" s="157" t="s">
        <v>72</v>
      </c>
      <c r="AT58" s="401" t="s">
        <v>142</v>
      </c>
      <c r="AU58" s="391" t="s">
        <v>141</v>
      </c>
    </row>
    <row r="59" spans="1:47" ht="15.75" customHeight="1" x14ac:dyDescent="0.3">
      <c r="A59" s="229" t="s">
        <v>244</v>
      </c>
      <c r="B59" s="141" t="s">
        <v>138</v>
      </c>
      <c r="C59" s="173" t="s">
        <v>155</v>
      </c>
      <c r="D59" s="153"/>
      <c r="E59" s="69"/>
      <c r="F59" s="68"/>
      <c r="G59" s="69"/>
      <c r="H59" s="68"/>
      <c r="I59" s="72"/>
      <c r="J59" s="70"/>
      <c r="K59" s="69"/>
      <c r="L59" s="68"/>
      <c r="M59" s="69"/>
      <c r="N59" s="68"/>
      <c r="O59" s="71"/>
      <c r="P59" s="68"/>
      <c r="Q59" s="69"/>
      <c r="R59" s="68"/>
      <c r="S59" s="69"/>
      <c r="T59" s="68"/>
      <c r="U59" s="72"/>
      <c r="V59" s="70"/>
      <c r="W59" s="69" t="str">
        <f t="shared" si="66"/>
        <v/>
      </c>
      <c r="X59" s="68"/>
      <c r="Y59" s="69" t="str">
        <f t="shared" si="67"/>
        <v/>
      </c>
      <c r="Z59" s="68"/>
      <c r="AA59" s="71"/>
      <c r="AB59" s="68"/>
      <c r="AC59" s="69"/>
      <c r="AD59" s="68"/>
      <c r="AE59" s="69"/>
      <c r="AF59" s="68"/>
      <c r="AG59" s="72"/>
      <c r="AH59" s="70"/>
      <c r="AI59" s="69"/>
      <c r="AJ59" s="68"/>
      <c r="AK59" s="69"/>
      <c r="AL59" s="68"/>
      <c r="AM59" s="71"/>
      <c r="AN59" s="87"/>
      <c r="AO59" s="88" t="str">
        <f t="shared" si="72"/>
        <v/>
      </c>
      <c r="AP59" s="88">
        <v>2</v>
      </c>
      <c r="AQ59" s="88">
        <f t="shared" si="73"/>
        <v>28</v>
      </c>
      <c r="AR59" s="156">
        <v>2</v>
      </c>
      <c r="AS59" s="176" t="s">
        <v>72</v>
      </c>
      <c r="AT59" s="410" t="s">
        <v>77</v>
      </c>
      <c r="AU59" s="391" t="s">
        <v>78</v>
      </c>
    </row>
    <row r="60" spans="1:47" ht="15.75" customHeight="1" x14ac:dyDescent="0.3">
      <c r="A60" s="230" t="s">
        <v>156</v>
      </c>
      <c r="B60" s="141" t="s">
        <v>138</v>
      </c>
      <c r="C60" s="173" t="s">
        <v>157</v>
      </c>
      <c r="D60" s="153"/>
      <c r="E60" s="69" t="str">
        <f t="shared" si="60"/>
        <v/>
      </c>
      <c r="F60" s="68"/>
      <c r="G60" s="69" t="str">
        <f t="shared" si="61"/>
        <v/>
      </c>
      <c r="H60" s="68"/>
      <c r="I60" s="72"/>
      <c r="J60" s="70"/>
      <c r="K60" s="69" t="str">
        <f t="shared" si="62"/>
        <v/>
      </c>
      <c r="L60" s="68"/>
      <c r="M60" s="69" t="str">
        <f t="shared" si="63"/>
        <v/>
      </c>
      <c r="N60" s="68"/>
      <c r="O60" s="71"/>
      <c r="P60" s="68"/>
      <c r="Q60" s="69" t="str">
        <f t="shared" si="64"/>
        <v/>
      </c>
      <c r="R60" s="68"/>
      <c r="S60" s="69" t="str">
        <f t="shared" si="65"/>
        <v/>
      </c>
      <c r="T60" s="68"/>
      <c r="U60" s="72"/>
      <c r="V60" s="70"/>
      <c r="W60" s="69" t="str">
        <f t="shared" si="66"/>
        <v/>
      </c>
      <c r="X60" s="68"/>
      <c r="Y60" s="69" t="str">
        <f t="shared" si="67"/>
        <v/>
      </c>
      <c r="Z60" s="68"/>
      <c r="AA60" s="71"/>
      <c r="AB60" s="68"/>
      <c r="AC60" s="69" t="str">
        <f t="shared" si="68"/>
        <v/>
      </c>
      <c r="AD60" s="68"/>
      <c r="AE60" s="69" t="str">
        <f t="shared" si="69"/>
        <v/>
      </c>
      <c r="AF60" s="68"/>
      <c r="AG60" s="72"/>
      <c r="AH60" s="70"/>
      <c r="AI60" s="69" t="str">
        <f t="shared" si="70"/>
        <v/>
      </c>
      <c r="AJ60" s="68"/>
      <c r="AK60" s="69" t="str">
        <f t="shared" si="71"/>
        <v/>
      </c>
      <c r="AL60" s="68"/>
      <c r="AM60" s="71"/>
      <c r="AN60" s="87">
        <v>1</v>
      </c>
      <c r="AO60" s="88">
        <f t="shared" si="72"/>
        <v>14</v>
      </c>
      <c r="AP60" s="88">
        <v>1</v>
      </c>
      <c r="AQ60" s="88">
        <f t="shared" si="73"/>
        <v>14</v>
      </c>
      <c r="AR60" s="156">
        <v>2</v>
      </c>
      <c r="AS60" s="176" t="s">
        <v>52</v>
      </c>
      <c r="AT60" s="401" t="s">
        <v>254</v>
      </c>
      <c r="AU60" s="391" t="s">
        <v>158</v>
      </c>
    </row>
    <row r="61" spans="1:47" ht="15.75" customHeight="1" x14ac:dyDescent="0.3">
      <c r="A61" s="270" t="s">
        <v>159</v>
      </c>
      <c r="B61" s="334" t="s">
        <v>138</v>
      </c>
      <c r="C61" s="271" t="s">
        <v>160</v>
      </c>
      <c r="D61" s="272"/>
      <c r="E61" s="273" t="str">
        <f t="shared" si="60"/>
        <v/>
      </c>
      <c r="F61" s="274"/>
      <c r="G61" s="273" t="str">
        <f t="shared" si="61"/>
        <v/>
      </c>
      <c r="H61" s="274"/>
      <c r="I61" s="278"/>
      <c r="J61" s="276"/>
      <c r="K61" s="273" t="str">
        <f t="shared" si="62"/>
        <v/>
      </c>
      <c r="L61" s="274"/>
      <c r="M61" s="273" t="str">
        <f t="shared" si="63"/>
        <v/>
      </c>
      <c r="N61" s="274"/>
      <c r="O61" s="277"/>
      <c r="P61" s="274"/>
      <c r="Q61" s="273" t="str">
        <f t="shared" si="64"/>
        <v/>
      </c>
      <c r="R61" s="274"/>
      <c r="S61" s="273" t="str">
        <f t="shared" si="65"/>
        <v/>
      </c>
      <c r="T61" s="274"/>
      <c r="U61" s="278"/>
      <c r="V61" s="276"/>
      <c r="W61" s="273" t="str">
        <f t="shared" si="66"/>
        <v/>
      </c>
      <c r="X61" s="274"/>
      <c r="Y61" s="273" t="str">
        <f t="shared" si="67"/>
        <v/>
      </c>
      <c r="Z61" s="274"/>
      <c r="AA61" s="277"/>
      <c r="AB61" s="274"/>
      <c r="AC61" s="273" t="str">
        <f t="shared" si="68"/>
        <v/>
      </c>
      <c r="AD61" s="274"/>
      <c r="AE61" s="273" t="str">
        <f t="shared" si="69"/>
        <v/>
      </c>
      <c r="AF61" s="274"/>
      <c r="AG61" s="278"/>
      <c r="AH61" s="276"/>
      <c r="AI61" s="273" t="str">
        <f t="shared" si="70"/>
        <v/>
      </c>
      <c r="AJ61" s="274"/>
      <c r="AK61" s="273" t="str">
        <f t="shared" si="71"/>
        <v/>
      </c>
      <c r="AL61" s="274"/>
      <c r="AM61" s="277"/>
      <c r="AN61" s="279">
        <v>1</v>
      </c>
      <c r="AO61" s="280">
        <f t="shared" si="72"/>
        <v>14</v>
      </c>
      <c r="AP61" s="280">
        <v>1</v>
      </c>
      <c r="AQ61" s="280">
        <f t="shared" si="73"/>
        <v>14</v>
      </c>
      <c r="AR61" s="281">
        <v>2</v>
      </c>
      <c r="AS61" s="343" t="s">
        <v>52</v>
      </c>
      <c r="AT61" s="411" t="s">
        <v>162</v>
      </c>
      <c r="AU61" s="412" t="s">
        <v>161</v>
      </c>
    </row>
    <row r="62" spans="1:47" ht="15.75" customHeight="1" x14ac:dyDescent="0.3">
      <c r="A62" s="228" t="s">
        <v>166</v>
      </c>
      <c r="B62" s="141" t="s">
        <v>138</v>
      </c>
      <c r="C62" s="177" t="s">
        <v>163</v>
      </c>
      <c r="D62" s="153"/>
      <c r="E62" s="69" t="str">
        <f t="shared" si="60"/>
        <v/>
      </c>
      <c r="F62" s="68"/>
      <c r="G62" s="69" t="str">
        <f t="shared" si="61"/>
        <v/>
      </c>
      <c r="H62" s="68"/>
      <c r="I62" s="72"/>
      <c r="J62" s="70"/>
      <c r="K62" s="69" t="str">
        <f t="shared" si="62"/>
        <v/>
      </c>
      <c r="L62" s="68"/>
      <c r="M62" s="69" t="str">
        <f t="shared" si="63"/>
        <v/>
      </c>
      <c r="N62" s="68"/>
      <c r="O62" s="71"/>
      <c r="P62" s="68"/>
      <c r="Q62" s="69" t="str">
        <f t="shared" si="64"/>
        <v/>
      </c>
      <c r="R62" s="68"/>
      <c r="S62" s="69" t="str">
        <f t="shared" si="65"/>
        <v/>
      </c>
      <c r="T62" s="68"/>
      <c r="U62" s="72"/>
      <c r="V62" s="70"/>
      <c r="W62" s="69" t="str">
        <f t="shared" si="66"/>
        <v/>
      </c>
      <c r="X62" s="68"/>
      <c r="Y62" s="69" t="str">
        <f t="shared" si="67"/>
        <v/>
      </c>
      <c r="Z62" s="68"/>
      <c r="AA62" s="71"/>
      <c r="AB62" s="68"/>
      <c r="AC62" s="69" t="str">
        <f t="shared" si="68"/>
        <v/>
      </c>
      <c r="AD62" s="68"/>
      <c r="AE62" s="69" t="str">
        <f t="shared" si="69"/>
        <v/>
      </c>
      <c r="AF62" s="68"/>
      <c r="AG62" s="72"/>
      <c r="AH62" s="70"/>
      <c r="AI62" s="69" t="str">
        <f t="shared" si="70"/>
        <v/>
      </c>
      <c r="AJ62" s="68"/>
      <c r="AK62" s="69" t="str">
        <f t="shared" si="71"/>
        <v/>
      </c>
      <c r="AL62" s="68"/>
      <c r="AM62" s="71"/>
      <c r="AN62" s="87">
        <v>1</v>
      </c>
      <c r="AO62" s="88">
        <f t="shared" si="72"/>
        <v>14</v>
      </c>
      <c r="AP62" s="88">
        <v>1</v>
      </c>
      <c r="AQ62" s="88">
        <f t="shared" si="73"/>
        <v>14</v>
      </c>
      <c r="AR62" s="156">
        <v>2</v>
      </c>
      <c r="AS62" s="176" t="s">
        <v>52</v>
      </c>
      <c r="AT62" s="410" t="s">
        <v>164</v>
      </c>
      <c r="AU62" s="391" t="s">
        <v>165</v>
      </c>
    </row>
    <row r="63" spans="1:47" ht="15.75" customHeight="1" x14ac:dyDescent="0.3">
      <c r="A63" s="228" t="s">
        <v>167</v>
      </c>
      <c r="B63" s="141" t="s">
        <v>138</v>
      </c>
      <c r="C63" s="177" t="s">
        <v>168</v>
      </c>
      <c r="D63" s="153"/>
      <c r="E63" s="69"/>
      <c r="F63" s="68"/>
      <c r="G63" s="69"/>
      <c r="H63" s="68"/>
      <c r="I63" s="159"/>
      <c r="J63" s="70"/>
      <c r="K63" s="69" t="str">
        <f t="shared" si="62"/>
        <v/>
      </c>
      <c r="L63" s="68"/>
      <c r="M63" s="69" t="str">
        <f t="shared" si="63"/>
        <v/>
      </c>
      <c r="N63" s="68"/>
      <c r="O63" s="71"/>
      <c r="P63" s="68"/>
      <c r="Q63" s="69" t="str">
        <f t="shared" si="64"/>
        <v/>
      </c>
      <c r="R63" s="68"/>
      <c r="S63" s="69" t="str">
        <f t="shared" si="65"/>
        <v/>
      </c>
      <c r="T63" s="68"/>
      <c r="U63" s="72"/>
      <c r="V63" s="70"/>
      <c r="W63" s="69" t="str">
        <f t="shared" si="66"/>
        <v/>
      </c>
      <c r="X63" s="68"/>
      <c r="Y63" s="69" t="str">
        <f t="shared" si="67"/>
        <v/>
      </c>
      <c r="Z63" s="68"/>
      <c r="AA63" s="71"/>
      <c r="AB63" s="68"/>
      <c r="AC63" s="69" t="str">
        <f t="shared" si="68"/>
        <v/>
      </c>
      <c r="AD63" s="68"/>
      <c r="AE63" s="69" t="str">
        <f t="shared" si="69"/>
        <v/>
      </c>
      <c r="AF63" s="68"/>
      <c r="AG63" s="72"/>
      <c r="AH63" s="70"/>
      <c r="AI63" s="69" t="str">
        <f t="shared" si="70"/>
        <v/>
      </c>
      <c r="AJ63" s="68"/>
      <c r="AK63" s="69" t="str">
        <f t="shared" si="71"/>
        <v/>
      </c>
      <c r="AL63" s="68"/>
      <c r="AM63" s="71"/>
      <c r="AN63" s="87">
        <v>1</v>
      </c>
      <c r="AO63" s="88">
        <f t="shared" si="72"/>
        <v>14</v>
      </c>
      <c r="AP63" s="88">
        <v>1</v>
      </c>
      <c r="AQ63" s="88">
        <f t="shared" si="73"/>
        <v>14</v>
      </c>
      <c r="AR63" s="156">
        <v>2</v>
      </c>
      <c r="AS63" s="176" t="s">
        <v>52</v>
      </c>
      <c r="AT63" s="410" t="s">
        <v>164</v>
      </c>
      <c r="AU63" s="391" t="s">
        <v>165</v>
      </c>
    </row>
    <row r="64" spans="1:47" ht="15.75" customHeight="1" x14ac:dyDescent="0.3">
      <c r="A64" s="230" t="s">
        <v>169</v>
      </c>
      <c r="B64" s="141" t="s">
        <v>138</v>
      </c>
      <c r="C64" s="177" t="s">
        <v>170</v>
      </c>
      <c r="D64" s="153"/>
      <c r="E64" s="69"/>
      <c r="F64" s="68"/>
      <c r="G64" s="69"/>
      <c r="H64" s="68"/>
      <c r="I64" s="159"/>
      <c r="J64" s="70"/>
      <c r="K64" s="69"/>
      <c r="L64" s="68"/>
      <c r="M64" s="69"/>
      <c r="N64" s="68"/>
      <c r="O64" s="71"/>
      <c r="P64" s="68"/>
      <c r="Q64" s="69"/>
      <c r="R64" s="68"/>
      <c r="S64" s="69"/>
      <c r="T64" s="68"/>
      <c r="U64" s="72"/>
      <c r="V64" s="70"/>
      <c r="W64" s="69"/>
      <c r="X64" s="68"/>
      <c r="Y64" s="69"/>
      <c r="Z64" s="68"/>
      <c r="AA64" s="71"/>
      <c r="AB64" s="68"/>
      <c r="AC64" s="69"/>
      <c r="AD64" s="68"/>
      <c r="AE64" s="69"/>
      <c r="AF64" s="68"/>
      <c r="AG64" s="72"/>
      <c r="AH64" s="70"/>
      <c r="AI64" s="69"/>
      <c r="AJ64" s="68"/>
      <c r="AK64" s="69"/>
      <c r="AL64" s="68"/>
      <c r="AM64" s="71"/>
      <c r="AN64" s="87">
        <v>2</v>
      </c>
      <c r="AO64" s="88">
        <f t="shared" si="72"/>
        <v>28</v>
      </c>
      <c r="AP64" s="88">
        <v>2</v>
      </c>
      <c r="AQ64" s="88">
        <f t="shared" si="73"/>
        <v>28</v>
      </c>
      <c r="AR64" s="156">
        <v>6</v>
      </c>
      <c r="AS64" s="179" t="s">
        <v>72</v>
      </c>
      <c r="AT64" s="400" t="s">
        <v>66</v>
      </c>
      <c r="AU64" s="389" t="s">
        <v>125</v>
      </c>
    </row>
    <row r="65" spans="1:47" ht="15.75" customHeight="1" x14ac:dyDescent="0.3">
      <c r="A65" s="230" t="s">
        <v>177</v>
      </c>
      <c r="B65" s="141" t="s">
        <v>138</v>
      </c>
      <c r="C65" s="177" t="s">
        <v>178</v>
      </c>
      <c r="D65" s="153"/>
      <c r="E65" s="69"/>
      <c r="F65" s="68"/>
      <c r="G65" s="69"/>
      <c r="H65" s="68"/>
      <c r="I65" s="159"/>
      <c r="J65" s="70"/>
      <c r="K65" s="69"/>
      <c r="L65" s="68"/>
      <c r="M65" s="69"/>
      <c r="N65" s="68"/>
      <c r="O65" s="71"/>
      <c r="P65" s="68"/>
      <c r="Q65" s="69"/>
      <c r="R65" s="68"/>
      <c r="S65" s="69"/>
      <c r="T65" s="68"/>
      <c r="U65" s="72"/>
      <c r="V65" s="70"/>
      <c r="W65" s="69"/>
      <c r="X65" s="68"/>
      <c r="Y65" s="69"/>
      <c r="Z65" s="68"/>
      <c r="AA65" s="71"/>
      <c r="AB65" s="68"/>
      <c r="AC65" s="69"/>
      <c r="AD65" s="68"/>
      <c r="AE65" s="69"/>
      <c r="AF65" s="68"/>
      <c r="AG65" s="72"/>
      <c r="AH65" s="70"/>
      <c r="AI65" s="69"/>
      <c r="AJ65" s="68"/>
      <c r="AK65" s="69"/>
      <c r="AL65" s="68"/>
      <c r="AM65" s="71"/>
      <c r="AN65" s="87">
        <v>2</v>
      </c>
      <c r="AO65" s="88">
        <f t="shared" si="72"/>
        <v>28</v>
      </c>
      <c r="AP65" s="88"/>
      <c r="AQ65" s="88" t="str">
        <f t="shared" si="73"/>
        <v/>
      </c>
      <c r="AR65" s="156">
        <v>4</v>
      </c>
      <c r="AS65" s="179" t="s">
        <v>50</v>
      </c>
      <c r="AT65" s="391" t="s">
        <v>162</v>
      </c>
      <c r="AU65" s="391" t="s">
        <v>256</v>
      </c>
    </row>
    <row r="66" spans="1:47" ht="15.75" customHeight="1" x14ac:dyDescent="0.3">
      <c r="A66" s="230" t="s">
        <v>180</v>
      </c>
      <c r="B66" s="141" t="s">
        <v>138</v>
      </c>
      <c r="C66" s="177" t="s">
        <v>181</v>
      </c>
      <c r="D66" s="153"/>
      <c r="E66" s="69"/>
      <c r="F66" s="68"/>
      <c r="G66" s="69"/>
      <c r="H66" s="68"/>
      <c r="I66" s="159"/>
      <c r="J66" s="70"/>
      <c r="K66" s="69"/>
      <c r="L66" s="68"/>
      <c r="M66" s="69"/>
      <c r="N66" s="68"/>
      <c r="O66" s="71"/>
      <c r="P66" s="68"/>
      <c r="Q66" s="69"/>
      <c r="R66" s="68"/>
      <c r="S66" s="69"/>
      <c r="T66" s="68"/>
      <c r="U66" s="72"/>
      <c r="V66" s="70"/>
      <c r="W66" s="69"/>
      <c r="X66" s="68"/>
      <c r="Y66" s="69"/>
      <c r="Z66" s="68"/>
      <c r="AA66" s="71"/>
      <c r="AB66" s="68"/>
      <c r="AC66" s="69"/>
      <c r="AD66" s="68"/>
      <c r="AE66" s="69"/>
      <c r="AF66" s="68"/>
      <c r="AG66" s="72"/>
      <c r="AH66" s="70"/>
      <c r="AI66" s="69"/>
      <c r="AJ66" s="68"/>
      <c r="AK66" s="69"/>
      <c r="AL66" s="68"/>
      <c r="AM66" s="71"/>
      <c r="AN66" s="87"/>
      <c r="AO66" s="88" t="str">
        <f t="shared" si="72"/>
        <v/>
      </c>
      <c r="AP66" s="88">
        <v>2</v>
      </c>
      <c r="AQ66" s="88">
        <f t="shared" si="73"/>
        <v>28</v>
      </c>
      <c r="AR66" s="156">
        <v>2</v>
      </c>
      <c r="AS66" s="179" t="s">
        <v>72</v>
      </c>
      <c r="AT66" s="400" t="s">
        <v>66</v>
      </c>
      <c r="AU66" s="391" t="s">
        <v>179</v>
      </c>
    </row>
    <row r="67" spans="1:47" ht="15.75" customHeight="1" x14ac:dyDescent="0.3">
      <c r="A67" s="230" t="s">
        <v>247</v>
      </c>
      <c r="B67" s="141" t="s">
        <v>138</v>
      </c>
      <c r="C67" s="177" t="s">
        <v>183</v>
      </c>
      <c r="D67" s="153"/>
      <c r="E67" s="69"/>
      <c r="F67" s="68"/>
      <c r="G67" s="69"/>
      <c r="H67" s="68"/>
      <c r="I67" s="159"/>
      <c r="J67" s="70"/>
      <c r="K67" s="69"/>
      <c r="L67" s="68"/>
      <c r="M67" s="69"/>
      <c r="N67" s="68"/>
      <c r="O67" s="71"/>
      <c r="P67" s="68"/>
      <c r="Q67" s="69"/>
      <c r="R67" s="68"/>
      <c r="S67" s="69"/>
      <c r="T67" s="68"/>
      <c r="U67" s="72"/>
      <c r="V67" s="70"/>
      <c r="W67" s="69"/>
      <c r="X67" s="68"/>
      <c r="Y67" s="69"/>
      <c r="Z67" s="68"/>
      <c r="AA67" s="71"/>
      <c r="AB67" s="68"/>
      <c r="AC67" s="69"/>
      <c r="AD67" s="68"/>
      <c r="AE67" s="69"/>
      <c r="AF67" s="68"/>
      <c r="AG67" s="72"/>
      <c r="AH67" s="70"/>
      <c r="AI67" s="69"/>
      <c r="AJ67" s="68"/>
      <c r="AK67" s="69"/>
      <c r="AL67" s="68"/>
      <c r="AM67" s="71"/>
      <c r="AN67" s="87">
        <v>1</v>
      </c>
      <c r="AO67" s="88">
        <f t="shared" si="72"/>
        <v>14</v>
      </c>
      <c r="AP67" s="88"/>
      <c r="AQ67" s="88" t="str">
        <f t="shared" si="73"/>
        <v/>
      </c>
      <c r="AR67" s="156">
        <v>2</v>
      </c>
      <c r="AS67" s="179" t="s">
        <v>52</v>
      </c>
      <c r="AT67" s="391" t="s">
        <v>184</v>
      </c>
      <c r="AU67" s="391" t="s">
        <v>185</v>
      </c>
    </row>
    <row r="68" spans="1:47" ht="15.75" customHeight="1" x14ac:dyDescent="0.3">
      <c r="A68" s="229" t="s">
        <v>245</v>
      </c>
      <c r="B68" s="141" t="s">
        <v>138</v>
      </c>
      <c r="C68" s="177" t="s">
        <v>186</v>
      </c>
      <c r="D68" s="153"/>
      <c r="E68" s="69"/>
      <c r="F68" s="68"/>
      <c r="G68" s="69"/>
      <c r="H68" s="68"/>
      <c r="I68" s="159"/>
      <c r="J68" s="70"/>
      <c r="K68" s="69"/>
      <c r="L68" s="68"/>
      <c r="M68" s="69"/>
      <c r="N68" s="68"/>
      <c r="O68" s="71"/>
      <c r="P68" s="68"/>
      <c r="Q68" s="69"/>
      <c r="R68" s="68"/>
      <c r="S68" s="69"/>
      <c r="T68" s="68"/>
      <c r="U68" s="72"/>
      <c r="V68" s="70"/>
      <c r="W68" s="69"/>
      <c r="X68" s="68"/>
      <c r="Y68" s="69"/>
      <c r="Z68" s="68"/>
      <c r="AA68" s="71"/>
      <c r="AB68" s="68"/>
      <c r="AC68" s="69"/>
      <c r="AD68" s="68"/>
      <c r="AE68" s="69"/>
      <c r="AF68" s="68"/>
      <c r="AG68" s="72"/>
      <c r="AH68" s="70"/>
      <c r="AI68" s="69"/>
      <c r="AJ68" s="68"/>
      <c r="AK68" s="69"/>
      <c r="AL68" s="68"/>
      <c r="AM68" s="71"/>
      <c r="AN68" s="87">
        <v>1</v>
      </c>
      <c r="AO68" s="88">
        <f t="shared" si="72"/>
        <v>14</v>
      </c>
      <c r="AP68" s="88">
        <v>1</v>
      </c>
      <c r="AQ68" s="88">
        <f t="shared" si="73"/>
        <v>14</v>
      </c>
      <c r="AR68" s="156">
        <v>2</v>
      </c>
      <c r="AS68" s="179" t="s">
        <v>52</v>
      </c>
      <c r="AT68" s="391" t="s">
        <v>188</v>
      </c>
      <c r="AU68" s="391" t="s">
        <v>187</v>
      </c>
    </row>
    <row r="69" spans="1:47" ht="15.75" customHeight="1" x14ac:dyDescent="0.3">
      <c r="A69" s="230" t="s">
        <v>189</v>
      </c>
      <c r="B69" s="141" t="s">
        <v>138</v>
      </c>
      <c r="C69" s="173" t="s">
        <v>190</v>
      </c>
      <c r="D69" s="153"/>
      <c r="E69" s="69"/>
      <c r="F69" s="68"/>
      <c r="G69" s="69"/>
      <c r="H69" s="68"/>
      <c r="I69" s="159"/>
      <c r="J69" s="70"/>
      <c r="K69" s="69"/>
      <c r="L69" s="68"/>
      <c r="M69" s="69"/>
      <c r="N69" s="68"/>
      <c r="O69" s="71"/>
      <c r="P69" s="68"/>
      <c r="Q69" s="69"/>
      <c r="R69" s="68"/>
      <c r="S69" s="69"/>
      <c r="T69" s="68"/>
      <c r="U69" s="72"/>
      <c r="V69" s="70"/>
      <c r="W69" s="69"/>
      <c r="X69" s="68"/>
      <c r="Y69" s="69"/>
      <c r="Z69" s="68"/>
      <c r="AA69" s="71"/>
      <c r="AB69" s="68"/>
      <c r="AC69" s="69"/>
      <c r="AD69" s="68"/>
      <c r="AE69" s="69"/>
      <c r="AF69" s="68"/>
      <c r="AG69" s="72"/>
      <c r="AH69" s="70"/>
      <c r="AI69" s="69"/>
      <c r="AJ69" s="68"/>
      <c r="AK69" s="69"/>
      <c r="AL69" s="68"/>
      <c r="AM69" s="71"/>
      <c r="AN69" s="87"/>
      <c r="AO69" s="88" t="str">
        <f t="shared" si="72"/>
        <v/>
      </c>
      <c r="AP69" s="88">
        <v>2</v>
      </c>
      <c r="AQ69" s="88">
        <f t="shared" si="73"/>
        <v>28</v>
      </c>
      <c r="AR69" s="156">
        <v>2</v>
      </c>
      <c r="AS69" s="179" t="s">
        <v>72</v>
      </c>
      <c r="AT69" s="400" t="s">
        <v>66</v>
      </c>
      <c r="AU69" s="391" t="s">
        <v>191</v>
      </c>
    </row>
    <row r="70" spans="1:47" ht="15.75" customHeight="1" x14ac:dyDescent="0.3">
      <c r="A70" s="230" t="s">
        <v>192</v>
      </c>
      <c r="B70" s="141" t="s">
        <v>138</v>
      </c>
      <c r="C70" s="177" t="s">
        <v>193</v>
      </c>
      <c r="D70" s="153"/>
      <c r="E70" s="69"/>
      <c r="F70" s="68"/>
      <c r="G70" s="69"/>
      <c r="H70" s="68"/>
      <c r="I70" s="159"/>
      <c r="J70" s="70"/>
      <c r="K70" s="69"/>
      <c r="L70" s="68"/>
      <c r="M70" s="69"/>
      <c r="N70" s="68"/>
      <c r="O70" s="71"/>
      <c r="P70" s="68"/>
      <c r="Q70" s="69"/>
      <c r="R70" s="68"/>
      <c r="S70" s="69"/>
      <c r="T70" s="68"/>
      <c r="U70" s="72"/>
      <c r="V70" s="70"/>
      <c r="W70" s="69"/>
      <c r="X70" s="68"/>
      <c r="Y70" s="69"/>
      <c r="Z70" s="68"/>
      <c r="AA70" s="71"/>
      <c r="AB70" s="68"/>
      <c r="AC70" s="69"/>
      <c r="AD70" s="68"/>
      <c r="AE70" s="69"/>
      <c r="AF70" s="68"/>
      <c r="AG70" s="72"/>
      <c r="AH70" s="70"/>
      <c r="AI70" s="69"/>
      <c r="AJ70" s="68"/>
      <c r="AK70" s="69"/>
      <c r="AL70" s="68"/>
      <c r="AM70" s="71"/>
      <c r="AN70" s="87"/>
      <c r="AO70" s="88" t="str">
        <f t="shared" si="72"/>
        <v/>
      </c>
      <c r="AP70" s="88">
        <v>2</v>
      </c>
      <c r="AQ70" s="88">
        <f t="shared" si="73"/>
        <v>28</v>
      </c>
      <c r="AR70" s="156">
        <v>2</v>
      </c>
      <c r="AS70" s="179" t="s">
        <v>72</v>
      </c>
      <c r="AT70" s="400" t="s">
        <v>66</v>
      </c>
      <c r="AU70" s="391" t="s">
        <v>191</v>
      </c>
    </row>
    <row r="71" spans="1:47" ht="15.75" customHeight="1" x14ac:dyDescent="0.3">
      <c r="A71" s="230" t="s">
        <v>195</v>
      </c>
      <c r="B71" s="141" t="s">
        <v>138</v>
      </c>
      <c r="C71" s="177" t="s">
        <v>196</v>
      </c>
      <c r="D71" s="153"/>
      <c r="E71" s="69"/>
      <c r="F71" s="68"/>
      <c r="G71" s="69"/>
      <c r="H71" s="68"/>
      <c r="I71" s="159"/>
      <c r="J71" s="70"/>
      <c r="K71" s="69"/>
      <c r="L71" s="68"/>
      <c r="M71" s="69"/>
      <c r="N71" s="68"/>
      <c r="O71" s="71"/>
      <c r="P71" s="68"/>
      <c r="Q71" s="69"/>
      <c r="R71" s="68"/>
      <c r="S71" s="69"/>
      <c r="T71" s="68"/>
      <c r="U71" s="72"/>
      <c r="V71" s="70"/>
      <c r="W71" s="69"/>
      <c r="X71" s="68"/>
      <c r="Y71" s="69"/>
      <c r="Z71" s="68"/>
      <c r="AA71" s="71"/>
      <c r="AB71" s="68"/>
      <c r="AC71" s="69"/>
      <c r="AD71" s="68"/>
      <c r="AE71" s="69"/>
      <c r="AF71" s="68"/>
      <c r="AG71" s="72"/>
      <c r="AH71" s="70"/>
      <c r="AI71" s="69"/>
      <c r="AJ71" s="68"/>
      <c r="AK71" s="69"/>
      <c r="AL71" s="68"/>
      <c r="AM71" s="71"/>
      <c r="AN71" s="87">
        <v>1</v>
      </c>
      <c r="AO71" s="88">
        <f t="shared" si="72"/>
        <v>14</v>
      </c>
      <c r="AP71" s="88">
        <v>1</v>
      </c>
      <c r="AQ71" s="88">
        <f t="shared" si="73"/>
        <v>14</v>
      </c>
      <c r="AR71" s="156">
        <v>2</v>
      </c>
      <c r="AS71" s="179" t="s">
        <v>72</v>
      </c>
      <c r="AT71" s="400" t="s">
        <v>66</v>
      </c>
      <c r="AU71" s="391" t="s">
        <v>194</v>
      </c>
    </row>
    <row r="72" spans="1:47" ht="15.75" customHeight="1" x14ac:dyDescent="0.3">
      <c r="A72" s="230" t="s">
        <v>199</v>
      </c>
      <c r="B72" s="141" t="s">
        <v>138</v>
      </c>
      <c r="C72" s="173" t="s">
        <v>197</v>
      </c>
      <c r="D72" s="153"/>
      <c r="E72" s="69"/>
      <c r="F72" s="68"/>
      <c r="G72" s="69"/>
      <c r="H72" s="68"/>
      <c r="I72" s="159"/>
      <c r="J72" s="70"/>
      <c r="K72" s="69"/>
      <c r="L72" s="68"/>
      <c r="M72" s="69"/>
      <c r="N72" s="68"/>
      <c r="O72" s="71"/>
      <c r="P72" s="68"/>
      <c r="Q72" s="69"/>
      <c r="R72" s="68"/>
      <c r="S72" s="69"/>
      <c r="T72" s="68"/>
      <c r="U72" s="72"/>
      <c r="V72" s="70"/>
      <c r="W72" s="69"/>
      <c r="X72" s="68"/>
      <c r="Y72" s="69"/>
      <c r="Z72" s="68"/>
      <c r="AA72" s="71"/>
      <c r="AB72" s="68"/>
      <c r="AC72" s="69"/>
      <c r="AD72" s="68"/>
      <c r="AE72" s="69"/>
      <c r="AF72" s="68"/>
      <c r="AG72" s="72"/>
      <c r="AH72" s="70"/>
      <c r="AI72" s="69"/>
      <c r="AJ72" s="68"/>
      <c r="AK72" s="69"/>
      <c r="AL72" s="68"/>
      <c r="AM72" s="71"/>
      <c r="AN72" s="87"/>
      <c r="AO72" s="88" t="str">
        <f t="shared" si="72"/>
        <v/>
      </c>
      <c r="AP72" s="88">
        <v>4</v>
      </c>
      <c r="AQ72" s="88">
        <f t="shared" si="73"/>
        <v>56</v>
      </c>
      <c r="AR72" s="156">
        <v>4</v>
      </c>
      <c r="AS72" s="179" t="s">
        <v>52</v>
      </c>
      <c r="AT72" s="400" t="s">
        <v>66</v>
      </c>
      <c r="AU72" s="391" t="s">
        <v>191</v>
      </c>
    </row>
    <row r="73" spans="1:47" ht="15.75" customHeight="1" x14ac:dyDescent="0.3">
      <c r="A73" s="230" t="s">
        <v>200</v>
      </c>
      <c r="B73" s="141" t="s">
        <v>138</v>
      </c>
      <c r="C73" s="173" t="s">
        <v>201</v>
      </c>
      <c r="D73" s="153"/>
      <c r="E73" s="69"/>
      <c r="F73" s="68"/>
      <c r="G73" s="69"/>
      <c r="H73" s="68"/>
      <c r="I73" s="159"/>
      <c r="J73" s="70"/>
      <c r="K73" s="69"/>
      <c r="L73" s="68"/>
      <c r="M73" s="69"/>
      <c r="N73" s="68"/>
      <c r="O73" s="71"/>
      <c r="P73" s="68"/>
      <c r="Q73" s="69"/>
      <c r="R73" s="68"/>
      <c r="S73" s="69"/>
      <c r="T73" s="68"/>
      <c r="U73" s="72"/>
      <c r="V73" s="70"/>
      <c r="W73" s="69"/>
      <c r="X73" s="68"/>
      <c r="Y73" s="69"/>
      <c r="Z73" s="68"/>
      <c r="AA73" s="71"/>
      <c r="AB73" s="68"/>
      <c r="AC73" s="69"/>
      <c r="AD73" s="68"/>
      <c r="AE73" s="69"/>
      <c r="AF73" s="68"/>
      <c r="AG73" s="72"/>
      <c r="AH73" s="70"/>
      <c r="AI73" s="69"/>
      <c r="AJ73" s="68"/>
      <c r="AK73" s="69"/>
      <c r="AL73" s="68"/>
      <c r="AM73" s="71"/>
      <c r="AN73" s="87"/>
      <c r="AO73" s="88" t="str">
        <f t="shared" si="72"/>
        <v/>
      </c>
      <c r="AP73" s="88">
        <v>2</v>
      </c>
      <c r="AQ73" s="88">
        <f t="shared" si="73"/>
        <v>28</v>
      </c>
      <c r="AR73" s="156">
        <v>2</v>
      </c>
      <c r="AS73" s="179" t="s">
        <v>72</v>
      </c>
      <c r="AT73" s="400" t="s">
        <v>66</v>
      </c>
      <c r="AU73" s="391" t="s">
        <v>202</v>
      </c>
    </row>
    <row r="74" spans="1:47" ht="15.75" customHeight="1" x14ac:dyDescent="0.3">
      <c r="A74" s="231" t="s">
        <v>248</v>
      </c>
      <c r="B74" s="141" t="s">
        <v>138</v>
      </c>
      <c r="C74" s="183" t="s">
        <v>204</v>
      </c>
      <c r="D74" s="153"/>
      <c r="E74" s="69"/>
      <c r="F74" s="68"/>
      <c r="G74" s="69"/>
      <c r="H74" s="68"/>
      <c r="I74" s="159"/>
      <c r="J74" s="70"/>
      <c r="K74" s="69"/>
      <c r="L74" s="68"/>
      <c r="M74" s="69"/>
      <c r="N74" s="68"/>
      <c r="O74" s="71"/>
      <c r="P74" s="68"/>
      <c r="Q74" s="69"/>
      <c r="R74" s="68"/>
      <c r="S74" s="69"/>
      <c r="T74" s="68"/>
      <c r="U74" s="72"/>
      <c r="V74" s="70"/>
      <c r="W74" s="69"/>
      <c r="X74" s="68"/>
      <c r="Y74" s="69"/>
      <c r="Z74" s="68"/>
      <c r="AA74" s="71"/>
      <c r="AB74" s="68"/>
      <c r="AC74" s="69"/>
      <c r="AD74" s="68"/>
      <c r="AE74" s="69"/>
      <c r="AF74" s="68"/>
      <c r="AG74" s="72"/>
      <c r="AH74" s="70"/>
      <c r="AI74" s="69"/>
      <c r="AJ74" s="68"/>
      <c r="AK74" s="69"/>
      <c r="AL74" s="68"/>
      <c r="AM74" s="71"/>
      <c r="AN74" s="87">
        <v>1</v>
      </c>
      <c r="AO74" s="88">
        <f t="shared" si="72"/>
        <v>14</v>
      </c>
      <c r="AP74" s="88"/>
      <c r="AQ74" s="88" t="str">
        <f t="shared" si="73"/>
        <v/>
      </c>
      <c r="AR74" s="156">
        <v>2</v>
      </c>
      <c r="AS74" s="179" t="s">
        <v>72</v>
      </c>
      <c r="AT74" s="401" t="s">
        <v>184</v>
      </c>
      <c r="AU74" s="391" t="s">
        <v>185</v>
      </c>
    </row>
    <row r="75" spans="1:47" ht="15.75" customHeight="1" x14ac:dyDescent="0.3">
      <c r="A75" s="270" t="s">
        <v>205</v>
      </c>
      <c r="B75" s="334" t="s">
        <v>138</v>
      </c>
      <c r="C75" s="271" t="s">
        <v>206</v>
      </c>
      <c r="D75" s="272"/>
      <c r="E75" s="273"/>
      <c r="F75" s="274"/>
      <c r="G75" s="273"/>
      <c r="H75" s="274"/>
      <c r="I75" s="275"/>
      <c r="J75" s="276"/>
      <c r="K75" s="273"/>
      <c r="L75" s="274"/>
      <c r="M75" s="273"/>
      <c r="N75" s="274"/>
      <c r="O75" s="277"/>
      <c r="P75" s="274"/>
      <c r="Q75" s="273"/>
      <c r="R75" s="274"/>
      <c r="S75" s="273"/>
      <c r="T75" s="274"/>
      <c r="U75" s="278"/>
      <c r="V75" s="276"/>
      <c r="W75" s="273"/>
      <c r="X75" s="274"/>
      <c r="Y75" s="273"/>
      <c r="Z75" s="274"/>
      <c r="AA75" s="277"/>
      <c r="AB75" s="274"/>
      <c r="AC75" s="273"/>
      <c r="AD75" s="274"/>
      <c r="AE75" s="273"/>
      <c r="AF75" s="274"/>
      <c r="AG75" s="278"/>
      <c r="AH75" s="276"/>
      <c r="AI75" s="273"/>
      <c r="AJ75" s="274"/>
      <c r="AK75" s="273"/>
      <c r="AL75" s="274"/>
      <c r="AM75" s="277"/>
      <c r="AN75" s="279">
        <v>1</v>
      </c>
      <c r="AO75" s="280">
        <f t="shared" si="72"/>
        <v>14</v>
      </c>
      <c r="AP75" s="280">
        <v>1</v>
      </c>
      <c r="AQ75" s="280">
        <f t="shared" si="73"/>
        <v>14</v>
      </c>
      <c r="AR75" s="281">
        <v>2</v>
      </c>
      <c r="AS75" s="282" t="s">
        <v>52</v>
      </c>
      <c r="AT75" s="413" t="s">
        <v>249</v>
      </c>
      <c r="AU75" s="411" t="s">
        <v>73</v>
      </c>
    </row>
    <row r="76" spans="1:47" ht="15.75" customHeight="1" x14ac:dyDescent="0.3">
      <c r="A76" s="270" t="s">
        <v>208</v>
      </c>
      <c r="B76" s="334" t="s">
        <v>138</v>
      </c>
      <c r="C76" s="271" t="s">
        <v>209</v>
      </c>
      <c r="D76" s="272"/>
      <c r="E76" s="273"/>
      <c r="F76" s="274"/>
      <c r="G76" s="273"/>
      <c r="H76" s="274"/>
      <c r="I76" s="275"/>
      <c r="J76" s="276"/>
      <c r="K76" s="273" t="str">
        <f t="shared" si="62"/>
        <v/>
      </c>
      <c r="L76" s="274"/>
      <c r="M76" s="273" t="str">
        <f t="shared" si="63"/>
        <v/>
      </c>
      <c r="N76" s="274"/>
      <c r="O76" s="277"/>
      <c r="P76" s="274"/>
      <c r="Q76" s="273" t="str">
        <f t="shared" si="64"/>
        <v/>
      </c>
      <c r="R76" s="274"/>
      <c r="S76" s="273" t="str">
        <f t="shared" si="65"/>
        <v/>
      </c>
      <c r="T76" s="274"/>
      <c r="U76" s="278"/>
      <c r="V76" s="276"/>
      <c r="W76" s="273" t="str">
        <f t="shared" si="66"/>
        <v/>
      </c>
      <c r="X76" s="274"/>
      <c r="Y76" s="273" t="str">
        <f t="shared" si="67"/>
        <v/>
      </c>
      <c r="Z76" s="274"/>
      <c r="AA76" s="277"/>
      <c r="AB76" s="274"/>
      <c r="AC76" s="273" t="str">
        <f t="shared" si="68"/>
        <v/>
      </c>
      <c r="AD76" s="274"/>
      <c r="AE76" s="273" t="str">
        <f t="shared" si="69"/>
        <v/>
      </c>
      <c r="AF76" s="274"/>
      <c r="AG76" s="278"/>
      <c r="AH76" s="276"/>
      <c r="AI76" s="273" t="str">
        <f t="shared" si="70"/>
        <v/>
      </c>
      <c r="AJ76" s="274"/>
      <c r="AK76" s="273" t="str">
        <f t="shared" si="71"/>
        <v/>
      </c>
      <c r="AL76" s="274"/>
      <c r="AM76" s="277"/>
      <c r="AN76" s="279">
        <v>1</v>
      </c>
      <c r="AO76" s="280">
        <f t="shared" si="72"/>
        <v>14</v>
      </c>
      <c r="AP76" s="280">
        <v>1</v>
      </c>
      <c r="AQ76" s="280">
        <f t="shared" si="73"/>
        <v>14</v>
      </c>
      <c r="AR76" s="281">
        <v>2</v>
      </c>
      <c r="AS76" s="282" t="s">
        <v>50</v>
      </c>
      <c r="AT76" s="414" t="s">
        <v>210</v>
      </c>
      <c r="AU76" s="412" t="s">
        <v>211</v>
      </c>
    </row>
    <row r="77" spans="1:47" ht="15.75" customHeight="1" x14ac:dyDescent="0.3">
      <c r="A77" s="297" t="s">
        <v>257</v>
      </c>
      <c r="B77" s="141" t="s">
        <v>138</v>
      </c>
      <c r="C77" s="285" t="s">
        <v>258</v>
      </c>
      <c r="D77" s="286"/>
      <c r="E77" s="287"/>
      <c r="F77" s="288"/>
      <c r="G77" s="287"/>
      <c r="H77" s="288"/>
      <c r="I77" s="289"/>
      <c r="J77" s="290"/>
      <c r="K77" s="287"/>
      <c r="L77" s="288"/>
      <c r="M77" s="287"/>
      <c r="N77" s="288"/>
      <c r="O77" s="291"/>
      <c r="P77" s="288"/>
      <c r="Q77" s="287"/>
      <c r="R77" s="288"/>
      <c r="S77" s="287"/>
      <c r="T77" s="288"/>
      <c r="U77" s="292"/>
      <c r="V77" s="290"/>
      <c r="W77" s="287"/>
      <c r="X77" s="288"/>
      <c r="Y77" s="287"/>
      <c r="Z77" s="288"/>
      <c r="AA77" s="291"/>
      <c r="AB77" s="288"/>
      <c r="AC77" s="287"/>
      <c r="AD77" s="288"/>
      <c r="AE77" s="287"/>
      <c r="AF77" s="288"/>
      <c r="AG77" s="292"/>
      <c r="AH77" s="290"/>
      <c r="AI77" s="287"/>
      <c r="AJ77" s="288"/>
      <c r="AK77" s="287"/>
      <c r="AL77" s="288"/>
      <c r="AM77" s="291"/>
      <c r="AN77" s="293"/>
      <c r="AO77" s="280" t="str">
        <f t="shared" si="72"/>
        <v/>
      </c>
      <c r="AP77" s="294">
        <v>2</v>
      </c>
      <c r="AQ77" s="294">
        <f t="shared" si="73"/>
        <v>28</v>
      </c>
      <c r="AR77" s="298">
        <v>2</v>
      </c>
      <c r="AS77" s="328" t="s">
        <v>52</v>
      </c>
      <c r="AT77" s="415" t="s">
        <v>259</v>
      </c>
      <c r="AU77" s="391" t="s">
        <v>256</v>
      </c>
    </row>
    <row r="78" spans="1:47" ht="15.75" customHeight="1" x14ac:dyDescent="0.3">
      <c r="A78" s="297" t="s">
        <v>273</v>
      </c>
      <c r="B78" s="141" t="s">
        <v>138</v>
      </c>
      <c r="C78" s="285" t="s">
        <v>274</v>
      </c>
      <c r="D78" s="286"/>
      <c r="E78" s="287"/>
      <c r="F78" s="288"/>
      <c r="G78" s="287"/>
      <c r="H78" s="288"/>
      <c r="I78" s="289"/>
      <c r="J78" s="290"/>
      <c r="K78" s="287"/>
      <c r="L78" s="288"/>
      <c r="M78" s="287"/>
      <c r="N78" s="288"/>
      <c r="O78" s="291"/>
      <c r="P78" s="288"/>
      <c r="Q78" s="287"/>
      <c r="R78" s="288"/>
      <c r="S78" s="287"/>
      <c r="T78" s="288"/>
      <c r="U78" s="292"/>
      <c r="V78" s="290"/>
      <c r="W78" s="287"/>
      <c r="X78" s="288"/>
      <c r="Y78" s="287"/>
      <c r="Z78" s="288"/>
      <c r="AA78" s="291"/>
      <c r="AB78" s="288"/>
      <c r="AC78" s="287"/>
      <c r="AD78" s="288"/>
      <c r="AE78" s="287"/>
      <c r="AF78" s="288"/>
      <c r="AG78" s="292"/>
      <c r="AH78" s="290"/>
      <c r="AI78" s="287"/>
      <c r="AJ78" s="288"/>
      <c r="AK78" s="287"/>
      <c r="AL78" s="288"/>
      <c r="AM78" s="291"/>
      <c r="AN78" s="293"/>
      <c r="AO78" s="280" t="str">
        <f t="shared" si="72"/>
        <v/>
      </c>
      <c r="AP78" s="294">
        <v>4</v>
      </c>
      <c r="AQ78" s="294">
        <f t="shared" si="73"/>
        <v>56</v>
      </c>
      <c r="AR78" s="298">
        <v>2</v>
      </c>
      <c r="AS78" s="340" t="s">
        <v>72</v>
      </c>
      <c r="AT78" s="415" t="s">
        <v>214</v>
      </c>
      <c r="AU78" s="391" t="s">
        <v>215</v>
      </c>
    </row>
    <row r="79" spans="1:47" ht="15.75" customHeight="1" x14ac:dyDescent="0.3">
      <c r="A79" s="297" t="s">
        <v>275</v>
      </c>
      <c r="B79" s="141" t="s">
        <v>138</v>
      </c>
      <c r="C79" s="285" t="s">
        <v>276</v>
      </c>
      <c r="D79" s="286"/>
      <c r="E79" s="287"/>
      <c r="F79" s="288"/>
      <c r="G79" s="287"/>
      <c r="H79" s="288"/>
      <c r="I79" s="289"/>
      <c r="J79" s="290"/>
      <c r="K79" s="287"/>
      <c r="L79" s="288"/>
      <c r="M79" s="287"/>
      <c r="N79" s="288"/>
      <c r="O79" s="291"/>
      <c r="P79" s="288"/>
      <c r="Q79" s="287"/>
      <c r="R79" s="288"/>
      <c r="S79" s="287"/>
      <c r="T79" s="288"/>
      <c r="U79" s="292"/>
      <c r="V79" s="290"/>
      <c r="W79" s="287"/>
      <c r="X79" s="288"/>
      <c r="Y79" s="287"/>
      <c r="Z79" s="288"/>
      <c r="AA79" s="291"/>
      <c r="AB79" s="288"/>
      <c r="AC79" s="287"/>
      <c r="AD79" s="288"/>
      <c r="AE79" s="287"/>
      <c r="AF79" s="288"/>
      <c r="AG79" s="292"/>
      <c r="AH79" s="290"/>
      <c r="AI79" s="287"/>
      <c r="AJ79" s="288"/>
      <c r="AK79" s="287"/>
      <c r="AL79" s="288"/>
      <c r="AM79" s="291"/>
      <c r="AN79" s="293"/>
      <c r="AO79" s="280" t="str">
        <f t="shared" si="72"/>
        <v/>
      </c>
      <c r="AP79" s="294">
        <v>4</v>
      </c>
      <c r="AQ79" s="294">
        <f t="shared" si="73"/>
        <v>56</v>
      </c>
      <c r="AR79" s="298">
        <v>2</v>
      </c>
      <c r="AS79" s="340" t="s">
        <v>72</v>
      </c>
      <c r="AT79" s="415" t="s">
        <v>214</v>
      </c>
      <c r="AU79" s="391" t="s">
        <v>215</v>
      </c>
    </row>
    <row r="80" spans="1:47" ht="15.75" customHeight="1" x14ac:dyDescent="0.3">
      <c r="A80" s="297" t="s">
        <v>267</v>
      </c>
      <c r="B80" s="141" t="s">
        <v>138</v>
      </c>
      <c r="C80" s="285" t="s">
        <v>268</v>
      </c>
      <c r="D80" s="286"/>
      <c r="E80" s="287"/>
      <c r="F80" s="288"/>
      <c r="G80" s="287"/>
      <c r="H80" s="288"/>
      <c r="I80" s="289"/>
      <c r="J80" s="290"/>
      <c r="K80" s="287"/>
      <c r="L80" s="288"/>
      <c r="M80" s="287"/>
      <c r="N80" s="288"/>
      <c r="O80" s="291"/>
      <c r="P80" s="288"/>
      <c r="Q80" s="287"/>
      <c r="R80" s="288"/>
      <c r="S80" s="287"/>
      <c r="T80" s="288"/>
      <c r="U80" s="292"/>
      <c r="V80" s="290"/>
      <c r="W80" s="287"/>
      <c r="X80" s="288"/>
      <c r="Y80" s="287"/>
      <c r="Z80" s="288"/>
      <c r="AA80" s="291"/>
      <c r="AB80" s="288"/>
      <c r="AC80" s="287"/>
      <c r="AD80" s="288"/>
      <c r="AE80" s="287"/>
      <c r="AF80" s="288"/>
      <c r="AG80" s="292"/>
      <c r="AH80" s="290"/>
      <c r="AI80" s="287"/>
      <c r="AJ80" s="288"/>
      <c r="AK80" s="287"/>
      <c r="AL80" s="288"/>
      <c r="AM80" s="291"/>
      <c r="AN80" s="293"/>
      <c r="AO80" s="280" t="str">
        <f t="shared" si="72"/>
        <v/>
      </c>
      <c r="AP80" s="294">
        <v>4</v>
      </c>
      <c r="AQ80" s="294">
        <f t="shared" si="73"/>
        <v>56</v>
      </c>
      <c r="AR80" s="298">
        <v>2</v>
      </c>
      <c r="AS80" s="340" t="s">
        <v>72</v>
      </c>
      <c r="AT80" s="415" t="s">
        <v>214</v>
      </c>
      <c r="AU80" s="391" t="s">
        <v>215</v>
      </c>
    </row>
    <row r="81" spans="1:47" ht="15.75" customHeight="1" x14ac:dyDescent="0.3">
      <c r="A81" s="297" t="s">
        <v>269</v>
      </c>
      <c r="B81" s="141" t="s">
        <v>138</v>
      </c>
      <c r="C81" s="285" t="s">
        <v>270</v>
      </c>
      <c r="D81" s="286"/>
      <c r="E81" s="287"/>
      <c r="F81" s="288"/>
      <c r="G81" s="287"/>
      <c r="H81" s="288"/>
      <c r="I81" s="289"/>
      <c r="J81" s="290"/>
      <c r="K81" s="287"/>
      <c r="L81" s="288"/>
      <c r="M81" s="287"/>
      <c r="N81" s="288"/>
      <c r="O81" s="291"/>
      <c r="P81" s="288"/>
      <c r="Q81" s="287"/>
      <c r="R81" s="288"/>
      <c r="S81" s="287"/>
      <c r="T81" s="288"/>
      <c r="U81" s="292"/>
      <c r="V81" s="290"/>
      <c r="W81" s="287"/>
      <c r="X81" s="288"/>
      <c r="Y81" s="287"/>
      <c r="Z81" s="288"/>
      <c r="AA81" s="291"/>
      <c r="AB81" s="288"/>
      <c r="AC81" s="287"/>
      <c r="AD81" s="288"/>
      <c r="AE81" s="287"/>
      <c r="AF81" s="288"/>
      <c r="AG81" s="292"/>
      <c r="AH81" s="290"/>
      <c r="AI81" s="287"/>
      <c r="AJ81" s="288"/>
      <c r="AK81" s="287"/>
      <c r="AL81" s="288"/>
      <c r="AM81" s="291"/>
      <c r="AN81" s="293"/>
      <c r="AO81" s="280" t="str">
        <f t="shared" si="72"/>
        <v/>
      </c>
      <c r="AP81" s="294">
        <v>4</v>
      </c>
      <c r="AQ81" s="294">
        <f t="shared" si="73"/>
        <v>56</v>
      </c>
      <c r="AR81" s="298">
        <v>4</v>
      </c>
      <c r="AS81" s="340" t="s">
        <v>72</v>
      </c>
      <c r="AT81" s="415" t="s">
        <v>214</v>
      </c>
      <c r="AU81" s="391" t="s">
        <v>215</v>
      </c>
    </row>
    <row r="82" spans="1:47" ht="15.75" customHeight="1" x14ac:dyDescent="0.3">
      <c r="A82" s="230" t="s">
        <v>212</v>
      </c>
      <c r="B82" s="141" t="s">
        <v>138</v>
      </c>
      <c r="C82" s="183" t="s">
        <v>213</v>
      </c>
      <c r="D82" s="153"/>
      <c r="E82" s="69"/>
      <c r="F82" s="68"/>
      <c r="G82" s="69"/>
      <c r="H82" s="68"/>
      <c r="I82" s="159"/>
      <c r="J82" s="70"/>
      <c r="K82" s="69" t="str">
        <f t="shared" si="62"/>
        <v/>
      </c>
      <c r="L82" s="68"/>
      <c r="M82" s="69" t="str">
        <f t="shared" si="63"/>
        <v/>
      </c>
      <c r="N82" s="68"/>
      <c r="O82" s="71"/>
      <c r="P82" s="68"/>
      <c r="Q82" s="69" t="str">
        <f t="shared" si="64"/>
        <v/>
      </c>
      <c r="R82" s="68"/>
      <c r="S82" s="69" t="str">
        <f t="shared" si="65"/>
        <v/>
      </c>
      <c r="T82" s="68"/>
      <c r="U82" s="72"/>
      <c r="V82" s="70"/>
      <c r="W82" s="69" t="str">
        <f t="shared" si="66"/>
        <v/>
      </c>
      <c r="X82" s="68"/>
      <c r="Y82" s="69" t="str">
        <f t="shared" si="67"/>
        <v/>
      </c>
      <c r="Z82" s="68"/>
      <c r="AA82" s="71"/>
      <c r="AB82" s="68"/>
      <c r="AC82" s="69" t="str">
        <f t="shared" si="68"/>
        <v/>
      </c>
      <c r="AD82" s="68"/>
      <c r="AE82" s="69" t="str">
        <f t="shared" si="69"/>
        <v/>
      </c>
      <c r="AF82" s="68"/>
      <c r="AG82" s="72"/>
      <c r="AH82" s="70"/>
      <c r="AI82" s="69" t="str">
        <f t="shared" si="70"/>
        <v/>
      </c>
      <c r="AJ82" s="68"/>
      <c r="AK82" s="69" t="str">
        <f t="shared" si="71"/>
        <v/>
      </c>
      <c r="AL82" s="68"/>
      <c r="AM82" s="71"/>
      <c r="AN82" s="87"/>
      <c r="AO82" s="305" t="str">
        <f t="shared" si="72"/>
        <v/>
      </c>
      <c r="AP82" s="88">
        <v>4</v>
      </c>
      <c r="AQ82" s="335">
        <f t="shared" si="73"/>
        <v>56</v>
      </c>
      <c r="AR82" s="156">
        <v>2</v>
      </c>
      <c r="AS82" s="179" t="s">
        <v>72</v>
      </c>
      <c r="AT82" s="415" t="s">
        <v>214</v>
      </c>
      <c r="AU82" s="391" t="s">
        <v>215</v>
      </c>
    </row>
    <row r="83" spans="1:47" ht="15.75" customHeight="1" x14ac:dyDescent="0.3">
      <c r="A83" s="333" t="s">
        <v>277</v>
      </c>
      <c r="B83" s="141" t="s">
        <v>138</v>
      </c>
      <c r="C83" s="285" t="s">
        <v>278</v>
      </c>
      <c r="D83" s="336"/>
      <c r="E83" s="337"/>
      <c r="F83" s="288"/>
      <c r="G83" s="287"/>
      <c r="H83" s="288"/>
      <c r="I83" s="289"/>
      <c r="J83" s="338"/>
      <c r="K83" s="337"/>
      <c r="L83" s="288"/>
      <c r="M83" s="287"/>
      <c r="N83" s="288"/>
      <c r="O83" s="291"/>
      <c r="P83" s="288"/>
      <c r="Q83" s="287"/>
      <c r="R83" s="288"/>
      <c r="S83" s="287"/>
      <c r="T83" s="288"/>
      <c r="U83" s="292"/>
      <c r="V83" s="290"/>
      <c r="W83" s="287"/>
      <c r="X83" s="288"/>
      <c r="Y83" s="287"/>
      <c r="Z83" s="288"/>
      <c r="AA83" s="291"/>
      <c r="AB83" s="288"/>
      <c r="AC83" s="287"/>
      <c r="AD83" s="288"/>
      <c r="AE83" s="287"/>
      <c r="AF83" s="288"/>
      <c r="AG83" s="292"/>
      <c r="AH83" s="290"/>
      <c r="AI83" s="287"/>
      <c r="AJ83" s="288"/>
      <c r="AK83" s="287"/>
      <c r="AL83" s="288"/>
      <c r="AM83" s="291"/>
      <c r="AN83" s="293"/>
      <c r="AO83" s="280" t="str">
        <f t="shared" si="72"/>
        <v/>
      </c>
      <c r="AP83" s="294">
        <v>4</v>
      </c>
      <c r="AQ83" s="294">
        <f t="shared" si="73"/>
        <v>56</v>
      </c>
      <c r="AR83" s="339">
        <v>2</v>
      </c>
      <c r="AS83" s="340" t="s">
        <v>72</v>
      </c>
      <c r="AT83" s="415" t="s">
        <v>214</v>
      </c>
      <c r="AU83" s="391" t="s">
        <v>281</v>
      </c>
    </row>
    <row r="84" spans="1:47" ht="15.75" customHeight="1" x14ac:dyDescent="0.3">
      <c r="A84" s="333" t="s">
        <v>279</v>
      </c>
      <c r="B84" s="141" t="s">
        <v>138</v>
      </c>
      <c r="C84" s="285" t="s">
        <v>280</v>
      </c>
      <c r="D84" s="336"/>
      <c r="E84" s="337"/>
      <c r="F84" s="288"/>
      <c r="G84" s="287"/>
      <c r="H84" s="288"/>
      <c r="I84" s="289"/>
      <c r="J84" s="338"/>
      <c r="K84" s="337"/>
      <c r="L84" s="288"/>
      <c r="M84" s="287"/>
      <c r="N84" s="288"/>
      <c r="O84" s="291"/>
      <c r="P84" s="288"/>
      <c r="Q84" s="287"/>
      <c r="R84" s="288"/>
      <c r="S84" s="287"/>
      <c r="T84" s="288"/>
      <c r="U84" s="292"/>
      <c r="V84" s="290"/>
      <c r="W84" s="287"/>
      <c r="X84" s="288"/>
      <c r="Y84" s="287"/>
      <c r="Z84" s="288"/>
      <c r="AA84" s="291"/>
      <c r="AB84" s="288"/>
      <c r="AC84" s="287"/>
      <c r="AD84" s="288"/>
      <c r="AE84" s="287"/>
      <c r="AF84" s="288"/>
      <c r="AG84" s="292"/>
      <c r="AH84" s="290"/>
      <c r="AI84" s="287"/>
      <c r="AJ84" s="288"/>
      <c r="AK84" s="287"/>
      <c r="AL84" s="288"/>
      <c r="AM84" s="291"/>
      <c r="AN84" s="293"/>
      <c r="AO84" s="280" t="str">
        <f t="shared" si="72"/>
        <v/>
      </c>
      <c r="AP84" s="294">
        <v>4</v>
      </c>
      <c r="AQ84" s="294">
        <f t="shared" si="73"/>
        <v>56</v>
      </c>
      <c r="AR84" s="339">
        <v>2</v>
      </c>
      <c r="AS84" s="340" t="s">
        <v>72</v>
      </c>
      <c r="AT84" s="415" t="s">
        <v>214</v>
      </c>
      <c r="AU84" s="391" t="s">
        <v>281</v>
      </c>
    </row>
    <row r="85" spans="1:47" ht="15.75" customHeight="1" x14ac:dyDescent="0.3">
      <c r="A85" s="333" t="s">
        <v>263</v>
      </c>
      <c r="B85" s="141" t="s">
        <v>138</v>
      </c>
      <c r="C85" s="285" t="s">
        <v>264</v>
      </c>
      <c r="D85" s="336"/>
      <c r="E85" s="337"/>
      <c r="F85" s="288"/>
      <c r="G85" s="287"/>
      <c r="H85" s="288"/>
      <c r="I85" s="289"/>
      <c r="J85" s="338"/>
      <c r="K85" s="337"/>
      <c r="L85" s="288"/>
      <c r="M85" s="287"/>
      <c r="N85" s="288"/>
      <c r="O85" s="291"/>
      <c r="P85" s="288"/>
      <c r="Q85" s="287"/>
      <c r="R85" s="288"/>
      <c r="S85" s="287"/>
      <c r="T85" s="288"/>
      <c r="U85" s="292"/>
      <c r="V85" s="290"/>
      <c r="W85" s="287"/>
      <c r="X85" s="288"/>
      <c r="Y85" s="287"/>
      <c r="Z85" s="288"/>
      <c r="AA85" s="291"/>
      <c r="AB85" s="288"/>
      <c r="AC85" s="287"/>
      <c r="AD85" s="288"/>
      <c r="AE85" s="287"/>
      <c r="AF85" s="288"/>
      <c r="AG85" s="292"/>
      <c r="AH85" s="290"/>
      <c r="AI85" s="287"/>
      <c r="AJ85" s="288"/>
      <c r="AK85" s="287"/>
      <c r="AL85" s="288"/>
      <c r="AM85" s="291"/>
      <c r="AN85" s="293"/>
      <c r="AO85" s="280" t="str">
        <f t="shared" si="72"/>
        <v/>
      </c>
      <c r="AP85" s="294">
        <v>4</v>
      </c>
      <c r="AQ85" s="294">
        <f t="shared" si="73"/>
        <v>56</v>
      </c>
      <c r="AR85" s="339">
        <v>2</v>
      </c>
      <c r="AS85" s="340" t="s">
        <v>282</v>
      </c>
      <c r="AT85" s="415" t="s">
        <v>214</v>
      </c>
      <c r="AU85" s="391" t="s">
        <v>281</v>
      </c>
    </row>
    <row r="86" spans="1:47" ht="15.75" customHeight="1" x14ac:dyDescent="0.3">
      <c r="A86" s="333" t="s">
        <v>266</v>
      </c>
      <c r="B86" s="141" t="s">
        <v>138</v>
      </c>
      <c r="C86" s="285" t="s">
        <v>265</v>
      </c>
      <c r="D86" s="336"/>
      <c r="E86" s="337"/>
      <c r="F86" s="288"/>
      <c r="G86" s="287"/>
      <c r="H86" s="288"/>
      <c r="I86" s="289"/>
      <c r="J86" s="338"/>
      <c r="K86" s="337"/>
      <c r="L86" s="288"/>
      <c r="M86" s="287"/>
      <c r="N86" s="288"/>
      <c r="O86" s="291"/>
      <c r="P86" s="288"/>
      <c r="Q86" s="287"/>
      <c r="R86" s="288"/>
      <c r="S86" s="287"/>
      <c r="T86" s="288"/>
      <c r="U86" s="292"/>
      <c r="V86" s="290"/>
      <c r="W86" s="287"/>
      <c r="X86" s="288"/>
      <c r="Y86" s="287"/>
      <c r="Z86" s="288"/>
      <c r="AA86" s="291"/>
      <c r="AB86" s="288"/>
      <c r="AC86" s="287"/>
      <c r="AD86" s="288"/>
      <c r="AE86" s="287"/>
      <c r="AF86" s="288"/>
      <c r="AG86" s="292"/>
      <c r="AH86" s="290"/>
      <c r="AI86" s="287"/>
      <c r="AJ86" s="288"/>
      <c r="AK86" s="287"/>
      <c r="AL86" s="288"/>
      <c r="AM86" s="291"/>
      <c r="AN86" s="293"/>
      <c r="AO86" s="280" t="str">
        <f t="shared" si="72"/>
        <v/>
      </c>
      <c r="AP86" s="294">
        <v>4</v>
      </c>
      <c r="AQ86" s="294">
        <f t="shared" si="73"/>
        <v>56</v>
      </c>
      <c r="AR86" s="339">
        <v>2</v>
      </c>
      <c r="AS86" s="340" t="s">
        <v>282</v>
      </c>
      <c r="AT86" s="415" t="s">
        <v>214</v>
      </c>
      <c r="AU86" s="391" t="s">
        <v>281</v>
      </c>
    </row>
    <row r="87" spans="1:47" ht="15.75" customHeight="1" x14ac:dyDescent="0.3">
      <c r="A87" s="333" t="s">
        <v>271</v>
      </c>
      <c r="B87" s="141" t="s">
        <v>138</v>
      </c>
      <c r="C87" s="285" t="s">
        <v>272</v>
      </c>
      <c r="D87" s="336"/>
      <c r="E87" s="337"/>
      <c r="F87" s="288"/>
      <c r="G87" s="287"/>
      <c r="H87" s="288"/>
      <c r="I87" s="289"/>
      <c r="J87" s="338"/>
      <c r="K87" s="337"/>
      <c r="L87" s="288"/>
      <c r="M87" s="287"/>
      <c r="N87" s="288"/>
      <c r="O87" s="291"/>
      <c r="P87" s="288"/>
      <c r="Q87" s="287"/>
      <c r="R87" s="288"/>
      <c r="S87" s="287"/>
      <c r="T87" s="288"/>
      <c r="U87" s="292"/>
      <c r="V87" s="290"/>
      <c r="W87" s="287"/>
      <c r="X87" s="288"/>
      <c r="Y87" s="287"/>
      <c r="Z87" s="288"/>
      <c r="AA87" s="291"/>
      <c r="AB87" s="288"/>
      <c r="AC87" s="287"/>
      <c r="AD87" s="288"/>
      <c r="AE87" s="287"/>
      <c r="AF87" s="288"/>
      <c r="AG87" s="292"/>
      <c r="AH87" s="290"/>
      <c r="AI87" s="287"/>
      <c r="AJ87" s="288"/>
      <c r="AK87" s="287"/>
      <c r="AL87" s="288"/>
      <c r="AM87" s="291"/>
      <c r="AN87" s="293"/>
      <c r="AO87" s="280" t="str">
        <f t="shared" si="72"/>
        <v/>
      </c>
      <c r="AP87" s="294">
        <v>4</v>
      </c>
      <c r="AQ87" s="294">
        <f t="shared" si="73"/>
        <v>56</v>
      </c>
      <c r="AR87" s="339">
        <v>2</v>
      </c>
      <c r="AS87" s="340" t="s">
        <v>282</v>
      </c>
      <c r="AT87" s="415" t="s">
        <v>214</v>
      </c>
      <c r="AU87" s="391" t="s">
        <v>218</v>
      </c>
    </row>
    <row r="88" spans="1:47" ht="15.75" customHeight="1" x14ac:dyDescent="0.3">
      <c r="A88" s="230" t="s">
        <v>216</v>
      </c>
      <c r="B88" s="141" t="s">
        <v>138</v>
      </c>
      <c r="C88" s="225" t="s">
        <v>217</v>
      </c>
      <c r="D88" s="160"/>
      <c r="E88" s="161"/>
      <c r="F88" s="68"/>
      <c r="G88" s="69"/>
      <c r="H88" s="68"/>
      <c r="I88" s="159"/>
      <c r="J88" s="162"/>
      <c r="K88" s="161"/>
      <c r="L88" s="68"/>
      <c r="M88" s="69" t="str">
        <f t="shared" ref="M88:M89" si="74">IF(L88*14=0,"",L88*14)</f>
        <v/>
      </c>
      <c r="N88" s="68"/>
      <c r="O88" s="71"/>
      <c r="P88" s="68"/>
      <c r="Q88" s="69"/>
      <c r="R88" s="68"/>
      <c r="S88" s="69"/>
      <c r="T88" s="68"/>
      <c r="U88" s="72"/>
      <c r="V88" s="70"/>
      <c r="W88" s="69" t="str">
        <f t="shared" si="66"/>
        <v/>
      </c>
      <c r="X88" s="68"/>
      <c r="Y88" s="69" t="str">
        <f t="shared" si="67"/>
        <v/>
      </c>
      <c r="Z88" s="68"/>
      <c r="AA88" s="71"/>
      <c r="AB88" s="68"/>
      <c r="AC88" s="69"/>
      <c r="AD88" s="68"/>
      <c r="AE88" s="69"/>
      <c r="AF88" s="68"/>
      <c r="AG88" s="72"/>
      <c r="AH88" s="70"/>
      <c r="AI88" s="69"/>
      <c r="AJ88" s="68"/>
      <c r="AK88" s="69"/>
      <c r="AL88" s="68"/>
      <c r="AM88" s="71"/>
      <c r="AN88" s="87"/>
      <c r="AO88" s="305" t="str">
        <f t="shared" si="72"/>
        <v/>
      </c>
      <c r="AP88" s="88">
        <v>4</v>
      </c>
      <c r="AQ88" s="88">
        <f t="shared" si="73"/>
        <v>56</v>
      </c>
      <c r="AR88" s="156">
        <v>2</v>
      </c>
      <c r="AS88" s="179" t="s">
        <v>72</v>
      </c>
      <c r="AT88" s="415" t="s">
        <v>214</v>
      </c>
      <c r="AU88" s="391" t="s">
        <v>218</v>
      </c>
    </row>
    <row r="89" spans="1:47" ht="15.75" customHeight="1" x14ac:dyDescent="0.3">
      <c r="A89" s="230" t="s">
        <v>219</v>
      </c>
      <c r="B89" s="141" t="s">
        <v>138</v>
      </c>
      <c r="C89" s="183" t="s">
        <v>286</v>
      </c>
      <c r="D89" s="160"/>
      <c r="E89" s="161"/>
      <c r="F89" s="68"/>
      <c r="G89" s="69"/>
      <c r="H89" s="68"/>
      <c r="I89" s="159"/>
      <c r="J89" s="162"/>
      <c r="K89" s="161"/>
      <c r="L89" s="68"/>
      <c r="M89" s="69" t="str">
        <f t="shared" si="74"/>
        <v/>
      </c>
      <c r="N89" s="68"/>
      <c r="O89" s="71"/>
      <c r="P89" s="68"/>
      <c r="Q89" s="69"/>
      <c r="R89" s="68"/>
      <c r="S89" s="69"/>
      <c r="T89" s="68"/>
      <c r="U89" s="72"/>
      <c r="V89" s="70"/>
      <c r="W89" s="69" t="str">
        <f t="shared" si="66"/>
        <v/>
      </c>
      <c r="X89" s="68"/>
      <c r="Y89" s="69" t="str">
        <f t="shared" si="67"/>
        <v/>
      </c>
      <c r="Z89" s="68"/>
      <c r="AA89" s="71"/>
      <c r="AB89" s="68"/>
      <c r="AC89" s="69"/>
      <c r="AD89" s="68"/>
      <c r="AE89" s="69"/>
      <c r="AF89" s="68"/>
      <c r="AG89" s="72"/>
      <c r="AH89" s="70"/>
      <c r="AI89" s="69"/>
      <c r="AJ89" s="68"/>
      <c r="AK89" s="69"/>
      <c r="AL89" s="68"/>
      <c r="AM89" s="71"/>
      <c r="AN89" s="87"/>
      <c r="AO89" s="88" t="str">
        <f t="shared" si="72"/>
        <v/>
      </c>
      <c r="AP89" s="88">
        <v>4</v>
      </c>
      <c r="AQ89" s="88">
        <f t="shared" si="73"/>
        <v>56</v>
      </c>
      <c r="AR89" s="156">
        <v>2</v>
      </c>
      <c r="AS89" s="179" t="s">
        <v>72</v>
      </c>
      <c r="AT89" s="415" t="s">
        <v>214</v>
      </c>
      <c r="AU89" s="391" t="s">
        <v>218</v>
      </c>
    </row>
    <row r="90" spans="1:47" ht="15.75" customHeight="1" x14ac:dyDescent="0.3">
      <c r="A90" s="230" t="s">
        <v>220</v>
      </c>
      <c r="B90" s="141" t="s">
        <v>138</v>
      </c>
      <c r="C90" s="183" t="s">
        <v>287</v>
      </c>
      <c r="D90" s="160"/>
      <c r="E90" s="161"/>
      <c r="F90" s="68"/>
      <c r="G90" s="69"/>
      <c r="H90" s="68"/>
      <c r="I90" s="159"/>
      <c r="J90" s="162"/>
      <c r="K90" s="161"/>
      <c r="L90" s="68"/>
      <c r="M90" s="69"/>
      <c r="N90" s="68"/>
      <c r="O90" s="71"/>
      <c r="P90" s="68"/>
      <c r="Q90" s="69"/>
      <c r="R90" s="68"/>
      <c r="S90" s="69"/>
      <c r="T90" s="68"/>
      <c r="U90" s="72"/>
      <c r="V90" s="70"/>
      <c r="W90" s="69"/>
      <c r="X90" s="68"/>
      <c r="Y90" s="69"/>
      <c r="Z90" s="68"/>
      <c r="AA90" s="71"/>
      <c r="AB90" s="68"/>
      <c r="AC90" s="69"/>
      <c r="AD90" s="68"/>
      <c r="AE90" s="69"/>
      <c r="AF90" s="68"/>
      <c r="AG90" s="72"/>
      <c r="AH90" s="70"/>
      <c r="AI90" s="69"/>
      <c r="AJ90" s="68"/>
      <c r="AK90" s="69"/>
      <c r="AL90" s="68"/>
      <c r="AM90" s="71"/>
      <c r="AN90" s="87"/>
      <c r="AO90" s="88"/>
      <c r="AP90" s="88">
        <v>4</v>
      </c>
      <c r="AQ90" s="88">
        <f t="shared" si="73"/>
        <v>56</v>
      </c>
      <c r="AR90" s="156">
        <v>2</v>
      </c>
      <c r="AS90" s="179" t="s">
        <v>72</v>
      </c>
      <c r="AT90" s="415" t="s">
        <v>214</v>
      </c>
      <c r="AU90" s="391" t="s">
        <v>218</v>
      </c>
    </row>
    <row r="91" spans="1:47" ht="15.75" customHeight="1" x14ac:dyDescent="0.3">
      <c r="A91" s="230" t="s">
        <v>222</v>
      </c>
      <c r="B91" s="141" t="s">
        <v>138</v>
      </c>
      <c r="C91" s="183" t="s">
        <v>223</v>
      </c>
      <c r="D91" s="160"/>
      <c r="E91" s="161"/>
      <c r="F91" s="68"/>
      <c r="G91" s="69"/>
      <c r="H91" s="68"/>
      <c r="I91" s="159"/>
      <c r="J91" s="162"/>
      <c r="K91" s="161"/>
      <c r="L91" s="68"/>
      <c r="M91" s="69"/>
      <c r="N91" s="68"/>
      <c r="O91" s="71"/>
      <c r="P91" s="68"/>
      <c r="Q91" s="69"/>
      <c r="R91" s="68"/>
      <c r="S91" s="69"/>
      <c r="T91" s="68"/>
      <c r="U91" s="72"/>
      <c r="V91" s="70"/>
      <c r="W91" s="69"/>
      <c r="X91" s="68"/>
      <c r="Y91" s="69"/>
      <c r="Z91" s="68"/>
      <c r="AA91" s="71"/>
      <c r="AB91" s="68"/>
      <c r="AC91" s="69"/>
      <c r="AD91" s="68"/>
      <c r="AE91" s="69"/>
      <c r="AF91" s="68"/>
      <c r="AG91" s="72"/>
      <c r="AH91" s="70"/>
      <c r="AI91" s="69"/>
      <c r="AJ91" s="68"/>
      <c r="AK91" s="69"/>
      <c r="AL91" s="68"/>
      <c r="AM91" s="71"/>
      <c r="AN91" s="87"/>
      <c r="AO91" s="88"/>
      <c r="AP91" s="88">
        <v>4</v>
      </c>
      <c r="AQ91" s="88">
        <f t="shared" si="73"/>
        <v>56</v>
      </c>
      <c r="AR91" s="156">
        <v>2</v>
      </c>
      <c r="AS91" s="179" t="s">
        <v>72</v>
      </c>
      <c r="AT91" s="415" t="s">
        <v>214</v>
      </c>
      <c r="AU91" s="391" t="s">
        <v>218</v>
      </c>
    </row>
    <row r="92" spans="1:47" ht="15.75" customHeight="1" x14ac:dyDescent="0.3">
      <c r="A92" s="230" t="s">
        <v>224</v>
      </c>
      <c r="B92" s="141" t="s">
        <v>138</v>
      </c>
      <c r="C92" s="183" t="s">
        <v>225</v>
      </c>
      <c r="D92" s="160"/>
      <c r="E92" s="161"/>
      <c r="F92" s="68"/>
      <c r="G92" s="69"/>
      <c r="H92" s="68"/>
      <c r="I92" s="159"/>
      <c r="J92" s="162"/>
      <c r="K92" s="161"/>
      <c r="L92" s="68"/>
      <c r="M92" s="69"/>
      <c r="N92" s="68"/>
      <c r="O92" s="71"/>
      <c r="P92" s="68"/>
      <c r="Q92" s="69"/>
      <c r="R92" s="68"/>
      <c r="S92" s="69"/>
      <c r="T92" s="68"/>
      <c r="U92" s="72"/>
      <c r="V92" s="70"/>
      <c r="W92" s="69"/>
      <c r="X92" s="68"/>
      <c r="Y92" s="69"/>
      <c r="Z92" s="68"/>
      <c r="AA92" s="71"/>
      <c r="AB92" s="68"/>
      <c r="AC92" s="69"/>
      <c r="AD92" s="68"/>
      <c r="AE92" s="69"/>
      <c r="AF92" s="68"/>
      <c r="AG92" s="72"/>
      <c r="AH92" s="70"/>
      <c r="AI92" s="69"/>
      <c r="AJ92" s="68"/>
      <c r="AK92" s="69"/>
      <c r="AL92" s="68"/>
      <c r="AM92" s="71"/>
      <c r="AN92" s="87"/>
      <c r="AO92" s="88"/>
      <c r="AP92" s="88">
        <v>4</v>
      </c>
      <c r="AQ92" s="88">
        <f t="shared" si="73"/>
        <v>56</v>
      </c>
      <c r="AR92" s="156">
        <v>2</v>
      </c>
      <c r="AS92" s="179" t="s">
        <v>72</v>
      </c>
      <c r="AT92" s="415" t="s">
        <v>214</v>
      </c>
      <c r="AU92" s="391" t="s">
        <v>218</v>
      </c>
    </row>
    <row r="93" spans="1:47" ht="15.75" customHeight="1" x14ac:dyDescent="0.3">
      <c r="A93" s="230" t="s">
        <v>226</v>
      </c>
      <c r="B93" s="141" t="s">
        <v>138</v>
      </c>
      <c r="C93" s="183" t="s">
        <v>227</v>
      </c>
      <c r="D93" s="160"/>
      <c r="E93" s="161"/>
      <c r="F93" s="68"/>
      <c r="G93" s="69"/>
      <c r="H93" s="68"/>
      <c r="I93" s="159"/>
      <c r="J93" s="162"/>
      <c r="K93" s="161"/>
      <c r="L93" s="68"/>
      <c r="M93" s="69"/>
      <c r="N93" s="68"/>
      <c r="O93" s="71"/>
      <c r="P93" s="68"/>
      <c r="Q93" s="69"/>
      <c r="R93" s="68"/>
      <c r="S93" s="69"/>
      <c r="T93" s="68"/>
      <c r="U93" s="72"/>
      <c r="V93" s="70"/>
      <c r="W93" s="69"/>
      <c r="X93" s="68"/>
      <c r="Y93" s="69"/>
      <c r="Z93" s="68"/>
      <c r="AA93" s="71"/>
      <c r="AB93" s="68"/>
      <c r="AC93" s="69"/>
      <c r="AD93" s="68"/>
      <c r="AE93" s="69"/>
      <c r="AF93" s="68"/>
      <c r="AG93" s="72"/>
      <c r="AH93" s="70"/>
      <c r="AI93" s="69"/>
      <c r="AJ93" s="68"/>
      <c r="AK93" s="69"/>
      <c r="AL93" s="68"/>
      <c r="AM93" s="71"/>
      <c r="AN93" s="87"/>
      <c r="AO93" s="88"/>
      <c r="AP93" s="88">
        <v>4</v>
      </c>
      <c r="AQ93" s="88">
        <f t="shared" si="73"/>
        <v>56</v>
      </c>
      <c r="AR93" s="156">
        <v>2</v>
      </c>
      <c r="AS93" s="179" t="s">
        <v>72</v>
      </c>
      <c r="AT93" s="415" t="s">
        <v>214</v>
      </c>
      <c r="AU93" s="391" t="s">
        <v>218</v>
      </c>
    </row>
    <row r="94" spans="1:47" ht="15.75" customHeight="1" x14ac:dyDescent="0.3">
      <c r="A94" s="230" t="s">
        <v>228</v>
      </c>
      <c r="B94" s="141" t="s">
        <v>138</v>
      </c>
      <c r="C94" s="183" t="s">
        <v>229</v>
      </c>
      <c r="D94" s="160"/>
      <c r="E94" s="161"/>
      <c r="F94" s="68"/>
      <c r="G94" s="69"/>
      <c r="H94" s="68"/>
      <c r="I94" s="159"/>
      <c r="J94" s="162"/>
      <c r="K94" s="161"/>
      <c r="L94" s="68"/>
      <c r="M94" s="69"/>
      <c r="N94" s="68"/>
      <c r="O94" s="71"/>
      <c r="P94" s="68"/>
      <c r="Q94" s="69"/>
      <c r="R94" s="68"/>
      <c r="S94" s="69"/>
      <c r="T94" s="68"/>
      <c r="U94" s="72"/>
      <c r="V94" s="70"/>
      <c r="W94" s="69"/>
      <c r="X94" s="68"/>
      <c r="Y94" s="69"/>
      <c r="Z94" s="68"/>
      <c r="AA94" s="71"/>
      <c r="AB94" s="68"/>
      <c r="AC94" s="69"/>
      <c r="AD94" s="68"/>
      <c r="AE94" s="69"/>
      <c r="AF94" s="68"/>
      <c r="AG94" s="72"/>
      <c r="AH94" s="70"/>
      <c r="AI94" s="69"/>
      <c r="AJ94" s="68"/>
      <c r="AK94" s="69"/>
      <c r="AL94" s="68"/>
      <c r="AM94" s="71"/>
      <c r="AN94" s="87"/>
      <c r="AO94" s="88"/>
      <c r="AP94" s="88">
        <v>4</v>
      </c>
      <c r="AQ94" s="88">
        <f t="shared" si="73"/>
        <v>56</v>
      </c>
      <c r="AR94" s="156">
        <v>2</v>
      </c>
      <c r="AS94" s="179" t="s">
        <v>72</v>
      </c>
      <c r="AT94" s="415" t="s">
        <v>214</v>
      </c>
      <c r="AU94" s="391" t="s">
        <v>218</v>
      </c>
    </row>
    <row r="95" spans="1:47" ht="16" customHeight="1" thickBot="1" x14ac:dyDescent="0.4">
      <c r="A95" s="365"/>
      <c r="B95" s="365"/>
      <c r="C95" s="365"/>
      <c r="D95" s="365"/>
      <c r="E95" s="365"/>
      <c r="F95" s="365"/>
      <c r="G95" s="365"/>
      <c r="H95" s="365"/>
      <c r="I95" s="365"/>
      <c r="J95" s="365"/>
      <c r="K95" s="365"/>
      <c r="L95" s="365"/>
      <c r="M95" s="365"/>
      <c r="N95" s="365"/>
      <c r="O95" s="365"/>
      <c r="P95" s="365"/>
      <c r="Q95" s="365"/>
      <c r="R95" s="365"/>
      <c r="S95" s="365"/>
      <c r="T95" s="365"/>
      <c r="U95" s="365"/>
      <c r="V95" s="365"/>
      <c r="W95" s="365"/>
      <c r="X95" s="365"/>
      <c r="Y95" s="365"/>
      <c r="Z95" s="365"/>
      <c r="AA95" s="365"/>
      <c r="AB95" s="365"/>
      <c r="AC95" s="365"/>
      <c r="AD95" s="365"/>
      <c r="AE95" s="365"/>
      <c r="AF95" s="365"/>
      <c r="AG95" s="365"/>
      <c r="AH95" s="365"/>
      <c r="AI95" s="365"/>
      <c r="AJ95" s="365"/>
      <c r="AK95" s="365"/>
      <c r="AL95" s="365"/>
      <c r="AM95" s="365"/>
      <c r="AN95" s="53"/>
      <c r="AO95" s="53"/>
      <c r="AP95" s="53"/>
      <c r="AQ95" s="53"/>
      <c r="AR95" s="53"/>
      <c r="AS95" s="54"/>
      <c r="AT95" s="416"/>
      <c r="AU95" s="416"/>
    </row>
    <row r="96" spans="1:47" ht="10" customHeight="1" thickTop="1" thickBot="1" x14ac:dyDescent="0.4">
      <c r="A96" s="51"/>
      <c r="B96" s="52"/>
      <c r="C96" s="38"/>
      <c r="D96" s="50"/>
      <c r="E96" s="50"/>
      <c r="F96" s="50"/>
      <c r="G96" s="50"/>
      <c r="H96" s="50"/>
      <c r="I96" s="50"/>
      <c r="J96" s="50"/>
      <c r="K96" s="50"/>
      <c r="L96" s="50"/>
      <c r="M96" s="32"/>
      <c r="N96" s="41"/>
      <c r="O96" s="41"/>
      <c r="P96" s="50"/>
      <c r="Q96" s="50"/>
      <c r="R96" s="50"/>
      <c r="S96" s="50"/>
      <c r="T96" s="50"/>
      <c r="U96" s="50"/>
      <c r="V96" s="50"/>
      <c r="W96" s="50"/>
      <c r="X96" s="50"/>
      <c r="Y96" s="32"/>
      <c r="Z96" s="41"/>
      <c r="AA96" s="41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33"/>
      <c r="AO96" s="34"/>
      <c r="AP96" s="34"/>
      <c r="AQ96" s="34"/>
      <c r="AR96" s="34"/>
      <c r="AS96" s="35"/>
      <c r="AT96" s="416"/>
      <c r="AU96" s="416"/>
    </row>
    <row r="97" spans="1:47" ht="15.75" customHeight="1" thickTop="1" thickBot="1" x14ac:dyDescent="0.4">
      <c r="A97" s="366"/>
      <c r="B97" s="367"/>
      <c r="C97" s="367"/>
      <c r="D97" s="367"/>
      <c r="E97" s="367"/>
      <c r="F97" s="367"/>
      <c r="G97" s="367"/>
      <c r="H97" s="367"/>
      <c r="I97" s="367"/>
      <c r="J97" s="367"/>
      <c r="K97" s="367"/>
      <c r="L97" s="367"/>
      <c r="M97" s="367"/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  <c r="AA97" s="367"/>
      <c r="AB97" s="367"/>
      <c r="AC97" s="367"/>
      <c r="AD97" s="367"/>
      <c r="AE97" s="367"/>
      <c r="AF97" s="367"/>
      <c r="AG97" s="367"/>
      <c r="AH97" s="367"/>
      <c r="AI97" s="367"/>
      <c r="AJ97" s="367"/>
      <c r="AK97" s="367"/>
      <c r="AL97" s="367"/>
      <c r="AM97" s="367"/>
      <c r="AN97" s="39"/>
      <c r="AO97" s="39"/>
      <c r="AP97" s="39"/>
      <c r="AQ97" s="39"/>
      <c r="AR97" s="39"/>
      <c r="AS97" s="40"/>
      <c r="AT97" s="416"/>
      <c r="AU97" s="416"/>
    </row>
    <row r="98" spans="1:47" ht="15.75" customHeight="1" thickTop="1" x14ac:dyDescent="0.35">
      <c r="A98" s="363" t="s">
        <v>32</v>
      </c>
      <c r="B98" s="364"/>
      <c r="C98" s="364"/>
      <c r="D98" s="364"/>
      <c r="E98" s="364"/>
      <c r="F98" s="364"/>
      <c r="G98" s="364"/>
      <c r="H98" s="364"/>
      <c r="I98" s="364"/>
      <c r="J98" s="364"/>
      <c r="K98" s="364"/>
      <c r="L98" s="364"/>
      <c r="M98" s="364"/>
      <c r="N98" s="364"/>
      <c r="O98" s="364"/>
      <c r="P98" s="364"/>
      <c r="Q98" s="364"/>
      <c r="R98" s="364"/>
      <c r="S98" s="364"/>
      <c r="T98" s="364"/>
      <c r="U98" s="364"/>
      <c r="V98" s="364"/>
      <c r="W98" s="364"/>
      <c r="X98" s="364"/>
      <c r="Y98" s="364"/>
      <c r="Z98" s="364"/>
      <c r="AA98" s="364"/>
      <c r="AB98" s="364"/>
      <c r="AC98" s="364"/>
      <c r="AD98" s="364"/>
      <c r="AE98" s="364"/>
      <c r="AF98" s="364"/>
      <c r="AG98" s="364"/>
      <c r="AH98" s="364"/>
      <c r="AI98" s="364"/>
      <c r="AJ98" s="364"/>
      <c r="AK98" s="364"/>
      <c r="AL98" s="364"/>
      <c r="AM98" s="364"/>
      <c r="AN98" s="42"/>
      <c r="AO98" s="42"/>
      <c r="AP98" s="42"/>
      <c r="AQ98" s="42"/>
      <c r="AR98" s="42"/>
      <c r="AS98" s="43"/>
      <c r="AT98" s="416"/>
      <c r="AU98" s="416"/>
    </row>
    <row r="99" spans="1:47" ht="15.75" customHeight="1" x14ac:dyDescent="0.35">
      <c r="A99" s="12"/>
      <c r="B99" s="6"/>
      <c r="C99" s="13" t="s">
        <v>33</v>
      </c>
      <c r="D99" s="14"/>
      <c r="E99" s="15"/>
      <c r="F99" s="15"/>
      <c r="G99" s="15"/>
      <c r="H99" s="5"/>
      <c r="I99" s="16" t="str">
        <f>IF(COUNTIF(I10:I48,"A")=0,"",COUNTIF(I10:I48,"A"))</f>
        <v/>
      </c>
      <c r="J99" s="14"/>
      <c r="K99" s="15"/>
      <c r="L99" s="15"/>
      <c r="M99" s="15"/>
      <c r="N99" s="5"/>
      <c r="O99" s="16">
        <f>IF(COUNTIF(O10:O48,"A")=0,"",COUNTIF(O10:O48,"A"))</f>
        <v>1</v>
      </c>
      <c r="P99" s="14"/>
      <c r="Q99" s="15"/>
      <c r="R99" s="15"/>
      <c r="S99" s="15"/>
      <c r="T99" s="5"/>
      <c r="U99" s="16" t="str">
        <f>IF(COUNTIF(U10:U48,"A")=0,"",COUNTIF(U10:U48,"A"))</f>
        <v/>
      </c>
      <c r="V99" s="14"/>
      <c r="W99" s="15"/>
      <c r="X99" s="15"/>
      <c r="Y99" s="15"/>
      <c r="Z99" s="5"/>
      <c r="AA99" s="16" t="str">
        <f>IF(COUNTIF(AA10:AA48,"A")=0,"",COUNTIF(AA10:AA48,"A"))</f>
        <v/>
      </c>
      <c r="AB99" s="14"/>
      <c r="AC99" s="15"/>
      <c r="AD99" s="15"/>
      <c r="AE99" s="15"/>
      <c r="AF99" s="5"/>
      <c r="AG99" s="16" t="str">
        <f>IF(COUNTIF(AG10:AG48,"A")=0,"",COUNTIF(AG10:AG48,"A"))</f>
        <v/>
      </c>
      <c r="AH99" s="14"/>
      <c r="AI99" s="15"/>
      <c r="AJ99" s="15"/>
      <c r="AK99" s="15"/>
      <c r="AL99" s="5"/>
      <c r="AM99" s="16" t="str">
        <f>IF(COUNTIF(AM10:AM48,"A")=0,"",COUNTIF(AM10:AM48,"A"))</f>
        <v/>
      </c>
      <c r="AN99" s="17"/>
      <c r="AO99" s="15"/>
      <c r="AP99" s="15"/>
      <c r="AQ99" s="15"/>
      <c r="AR99" s="5"/>
      <c r="AS99" s="44">
        <f t="shared" ref="AS99:AS113" si="75">IF(SUM(I99:AM99)=0,"",SUM(I99:AM99))</f>
        <v>1</v>
      </c>
      <c r="AT99" s="416"/>
      <c r="AU99" s="416"/>
    </row>
    <row r="100" spans="1:47" ht="15.75" customHeight="1" x14ac:dyDescent="0.35">
      <c r="A100" s="18"/>
      <c r="B100" s="6"/>
      <c r="C100" s="13" t="s">
        <v>34</v>
      </c>
      <c r="D100" s="14"/>
      <c r="E100" s="15"/>
      <c r="F100" s="15"/>
      <c r="G100" s="15"/>
      <c r="H100" s="5"/>
      <c r="I100" s="16" t="str">
        <f>IF(COUNTIF(I10:I48,"B")=0,"",COUNTIF(I10:I48,"B"))</f>
        <v/>
      </c>
      <c r="J100" s="14"/>
      <c r="K100" s="15"/>
      <c r="L100" s="15"/>
      <c r="M100" s="15"/>
      <c r="N100" s="5"/>
      <c r="O100" s="16" t="str">
        <f>IF(COUNTIF(O10:O48,"B")=0,"",COUNTIF(O10:O48,"B"))</f>
        <v/>
      </c>
      <c r="P100" s="14"/>
      <c r="Q100" s="15"/>
      <c r="R100" s="15"/>
      <c r="S100" s="15"/>
      <c r="T100" s="5"/>
      <c r="U100" s="16" t="str">
        <f>IF(COUNTIF(U10:U48,"B")=0,"",COUNTIF(U10:U48,"B"))</f>
        <v/>
      </c>
      <c r="V100" s="14"/>
      <c r="W100" s="15"/>
      <c r="X100" s="15"/>
      <c r="Y100" s="15"/>
      <c r="Z100" s="5"/>
      <c r="AA100" s="16" t="str">
        <f>IF(COUNTIF(AA10:AA48,"B")=0,"",COUNTIF(AA10:AA48,"B"))</f>
        <v/>
      </c>
      <c r="AB100" s="14"/>
      <c r="AC100" s="15"/>
      <c r="AD100" s="15"/>
      <c r="AE100" s="15"/>
      <c r="AF100" s="5"/>
      <c r="AG100" s="16" t="str">
        <f>IF(COUNTIF(AG10:AG48,"B")=0,"",COUNTIF(AG10:AG48,"B"))</f>
        <v/>
      </c>
      <c r="AH100" s="14"/>
      <c r="AI100" s="15"/>
      <c r="AJ100" s="15"/>
      <c r="AK100" s="15"/>
      <c r="AL100" s="5"/>
      <c r="AM100" s="16" t="str">
        <f>IF(COUNTIF(AM10:AM48,"B")=0,"",COUNTIF(AM10:AM48,"B"))</f>
        <v/>
      </c>
      <c r="AN100" s="17"/>
      <c r="AO100" s="15"/>
      <c r="AP100" s="15"/>
      <c r="AQ100" s="15"/>
      <c r="AR100" s="5"/>
      <c r="AS100" s="44" t="str">
        <f t="shared" si="75"/>
        <v/>
      </c>
      <c r="AT100" s="416"/>
      <c r="AU100" s="416"/>
    </row>
    <row r="101" spans="1:47" ht="15.75" customHeight="1" x14ac:dyDescent="0.35">
      <c r="A101" s="18"/>
      <c r="B101" s="6"/>
      <c r="C101" s="13" t="s">
        <v>35</v>
      </c>
      <c r="D101" s="14"/>
      <c r="E101" s="15"/>
      <c r="F101" s="15"/>
      <c r="G101" s="15"/>
      <c r="H101" s="5"/>
      <c r="I101" s="16">
        <f>IF(COUNTIF(I10:I48,"ÉÉ")=0,"",COUNTIF(I10:I48,"ÉÉ"))</f>
        <v>2</v>
      </c>
      <c r="J101" s="14"/>
      <c r="K101" s="15"/>
      <c r="L101" s="15"/>
      <c r="M101" s="15"/>
      <c r="N101" s="5"/>
      <c r="O101" s="16" t="str">
        <f>IF(COUNTIF(O10:O48,"ÉÉ")=0,"",COUNTIF(O10:O48,"ÉÉ"))</f>
        <v/>
      </c>
      <c r="P101" s="14"/>
      <c r="Q101" s="15"/>
      <c r="R101" s="15"/>
      <c r="S101" s="15"/>
      <c r="T101" s="5"/>
      <c r="U101" s="16">
        <f>IF(COUNTIF(U10:U48,"ÉÉ")=0,"",COUNTIF(U10:U48,"ÉÉ"))</f>
        <v>1</v>
      </c>
      <c r="V101" s="14"/>
      <c r="W101" s="15"/>
      <c r="X101" s="15"/>
      <c r="Y101" s="15"/>
      <c r="Z101" s="5"/>
      <c r="AA101" s="16">
        <f>IF(COUNTIF(AA10:AA48,"ÉÉ")=0,"",COUNTIF(AA10:AA48,"ÉÉ"))</f>
        <v>1</v>
      </c>
      <c r="AB101" s="14"/>
      <c r="AC101" s="15"/>
      <c r="AD101" s="15"/>
      <c r="AE101" s="15"/>
      <c r="AF101" s="5"/>
      <c r="AG101" s="16" t="str">
        <f>IF(COUNTIF(AG10:AG48,"ÉÉ")=0,"",COUNTIF(AG10:AG48,"ÉÉ"))</f>
        <v/>
      </c>
      <c r="AH101" s="14"/>
      <c r="AI101" s="15"/>
      <c r="AJ101" s="15"/>
      <c r="AK101" s="15"/>
      <c r="AL101" s="5"/>
      <c r="AM101" s="16" t="str">
        <f>IF(COUNTIF(AM10:AM48,"ÉÉ")=0,"",COUNTIF(AM10:AM48,"ÉÉ"))</f>
        <v/>
      </c>
      <c r="AN101" s="17"/>
      <c r="AO101" s="15"/>
      <c r="AP101" s="15"/>
      <c r="AQ101" s="15"/>
      <c r="AR101" s="5"/>
      <c r="AS101" s="44">
        <f t="shared" si="75"/>
        <v>4</v>
      </c>
      <c r="AT101" s="416"/>
      <c r="AU101" s="416"/>
    </row>
    <row r="102" spans="1:47" ht="15.75" customHeight="1" x14ac:dyDescent="0.35">
      <c r="A102" s="18"/>
      <c r="B102" s="19"/>
      <c r="C102" s="13" t="s">
        <v>36</v>
      </c>
      <c r="D102" s="45"/>
      <c r="E102" s="46"/>
      <c r="F102" s="46"/>
      <c r="G102" s="46"/>
      <c r="H102" s="47"/>
      <c r="I102" s="16" t="str">
        <f>IF(COUNTIF(I10:I48,"ÉÉ(Z)")=0,"",COUNTIF(I10:I48,"ÉÉ(Z)"))</f>
        <v/>
      </c>
      <c r="J102" s="14"/>
      <c r="K102" s="15"/>
      <c r="L102" s="15"/>
      <c r="M102" s="15"/>
      <c r="N102" s="5"/>
      <c r="O102" s="16" t="str">
        <f>IF(COUNTIF(O10:O48,"ÉÉ(Z)")=0,"",COUNTIF(O10:O48,"ÉÉ(Z)"))</f>
        <v/>
      </c>
      <c r="P102" s="14"/>
      <c r="Q102" s="15"/>
      <c r="R102" s="15"/>
      <c r="S102" s="15"/>
      <c r="T102" s="5"/>
      <c r="U102" s="16">
        <f>IF(COUNTIF(U10:U48,"ÉÉ(Z)")=0,"",COUNTIF(U10:U48,"ÉÉ(Z)"))</f>
        <v>1</v>
      </c>
      <c r="V102" s="14"/>
      <c r="W102" s="15"/>
      <c r="X102" s="15"/>
      <c r="Y102" s="15"/>
      <c r="Z102" s="5"/>
      <c r="AA102" s="16" t="str">
        <f>IF(COUNTIF(AA10:AA48,"ÉÉ(Z)")=0,"",COUNTIF(AA10:AA48,"ÉÉ(Z)"))</f>
        <v/>
      </c>
      <c r="AB102" s="45"/>
      <c r="AC102" s="46"/>
      <c r="AD102" s="46"/>
      <c r="AE102" s="46"/>
      <c r="AF102" s="47"/>
      <c r="AG102" s="16" t="str">
        <f>IF(COUNTIF(AG10:AG48,"ÉÉ(Z)")=0,"",COUNTIF(AG10:AG48,"ÉÉ(Z)"))</f>
        <v/>
      </c>
      <c r="AH102" s="45"/>
      <c r="AI102" s="46"/>
      <c r="AJ102" s="46"/>
      <c r="AK102" s="46"/>
      <c r="AL102" s="47"/>
      <c r="AM102" s="16" t="str">
        <f>IF(COUNTIF(AM10:AM48,"ÉÉ(Z)")=0,"",COUNTIF(AM10:AM48,"ÉÉ(Z)"))</f>
        <v/>
      </c>
      <c r="AN102" s="48"/>
      <c r="AO102" s="46"/>
      <c r="AP102" s="46"/>
      <c r="AQ102" s="46"/>
      <c r="AR102" s="47"/>
      <c r="AS102" s="44">
        <f t="shared" si="75"/>
        <v>1</v>
      </c>
      <c r="AT102" s="416"/>
      <c r="AU102" s="416"/>
    </row>
    <row r="103" spans="1:47" ht="15.75" customHeight="1" x14ac:dyDescent="0.35">
      <c r="A103" s="18"/>
      <c r="B103" s="6"/>
      <c r="C103" s="13" t="s">
        <v>37</v>
      </c>
      <c r="D103" s="14"/>
      <c r="E103" s="15"/>
      <c r="F103" s="15"/>
      <c r="G103" s="15"/>
      <c r="H103" s="5"/>
      <c r="I103" s="16">
        <f>IF(COUNTIF(I10:I48,"GYJ")=0,"",COUNTIF(I10:I48,"GYJ"))</f>
        <v>2</v>
      </c>
      <c r="J103" s="14"/>
      <c r="K103" s="15"/>
      <c r="L103" s="15"/>
      <c r="M103" s="15"/>
      <c r="N103" s="5"/>
      <c r="O103" s="16">
        <f>IF(COUNTIF(O10:O48,"GYJ")=0,"",COUNTIF(O10:O48,"GYJ"))</f>
        <v>3</v>
      </c>
      <c r="P103" s="14"/>
      <c r="Q103" s="15"/>
      <c r="R103" s="15"/>
      <c r="S103" s="15"/>
      <c r="T103" s="5"/>
      <c r="U103" s="16">
        <f>IF(COUNTIF(U10:U48,"GYJ")=0,"",COUNTIF(U10:U48,"GYJ"))</f>
        <v>3</v>
      </c>
      <c r="V103" s="14"/>
      <c r="W103" s="15"/>
      <c r="X103" s="15"/>
      <c r="Y103" s="15"/>
      <c r="Z103" s="5"/>
      <c r="AA103" s="16">
        <f>IF(COUNTIF(AA10:AA48,"GYJ")=0,"",COUNTIF(AA10:AA48,"GYJ"))</f>
        <v>3</v>
      </c>
      <c r="AB103" s="14"/>
      <c r="AC103" s="15"/>
      <c r="AD103" s="15"/>
      <c r="AE103" s="15"/>
      <c r="AF103" s="5"/>
      <c r="AG103" s="16" t="str">
        <f>IF(COUNTIF(AG10:AG48,"GYJ")=0,"",COUNTIF(AG10:AG48,"GYJ"))</f>
        <v/>
      </c>
      <c r="AH103" s="14"/>
      <c r="AI103" s="15"/>
      <c r="AJ103" s="15"/>
      <c r="AK103" s="15"/>
      <c r="AL103" s="5"/>
      <c r="AM103" s="16" t="str">
        <f>IF(COUNTIF(AM10:AM48,"GYJ")=0,"",COUNTIF(AM10:AM48,"GYJ"))</f>
        <v/>
      </c>
      <c r="AN103" s="17"/>
      <c r="AO103" s="15"/>
      <c r="AP103" s="15"/>
      <c r="AQ103" s="15"/>
      <c r="AR103" s="5"/>
      <c r="AS103" s="44">
        <f t="shared" si="75"/>
        <v>11</v>
      </c>
      <c r="AT103" s="416"/>
      <c r="AU103" s="416"/>
    </row>
    <row r="104" spans="1:47" ht="15.75" customHeight="1" x14ac:dyDescent="0.35">
      <c r="A104" s="18"/>
      <c r="B104" s="6"/>
      <c r="C104" s="13" t="s">
        <v>235</v>
      </c>
      <c r="D104" s="14"/>
      <c r="E104" s="15"/>
      <c r="F104" s="15"/>
      <c r="G104" s="15"/>
      <c r="H104" s="5"/>
      <c r="I104" s="16" t="str">
        <f>IF(COUNTIF(I9:I47,"GYJ(SZ)")=0,"",COUNTIF(I9:I47,"GYJ(SZ)"))</f>
        <v/>
      </c>
      <c r="J104" s="14"/>
      <c r="K104" s="15"/>
      <c r="L104" s="15"/>
      <c r="M104" s="15"/>
      <c r="N104" s="5"/>
      <c r="O104" s="16">
        <f t="shared" ref="O104:AA104" si="76">IF(COUNTIF(O9:O47,"GYJ(SZ)")=0,"",COUNTIF(O9:O47,"GYJ(SZ)"))</f>
        <v>1</v>
      </c>
      <c r="P104" s="14"/>
      <c r="Q104" s="15"/>
      <c r="R104" s="15"/>
      <c r="S104" s="15"/>
      <c r="T104" s="5"/>
      <c r="U104" s="16" t="str">
        <f t="shared" si="76"/>
        <v/>
      </c>
      <c r="V104" s="14"/>
      <c r="W104" s="15"/>
      <c r="X104" s="15"/>
      <c r="Y104" s="15"/>
      <c r="Z104" s="5"/>
      <c r="AA104" s="16" t="str">
        <f t="shared" si="76"/>
        <v/>
      </c>
      <c r="AB104" s="14"/>
      <c r="AC104" s="15"/>
      <c r="AD104" s="15"/>
      <c r="AE104" s="15"/>
      <c r="AF104" s="5"/>
      <c r="AG104" s="16"/>
      <c r="AH104" s="14"/>
      <c r="AI104" s="15"/>
      <c r="AJ104" s="15"/>
      <c r="AK104" s="15"/>
      <c r="AL104" s="5"/>
      <c r="AM104" s="16"/>
      <c r="AN104" s="17"/>
      <c r="AO104" s="15"/>
      <c r="AP104" s="15"/>
      <c r="AQ104" s="15"/>
      <c r="AR104" s="5"/>
      <c r="AS104" s="44">
        <f t="shared" si="75"/>
        <v>1</v>
      </c>
      <c r="AT104" s="416"/>
      <c r="AU104" s="416"/>
    </row>
    <row r="105" spans="1:47" ht="15.75" customHeight="1" x14ac:dyDescent="0.35">
      <c r="A105" s="18"/>
      <c r="B105" s="6"/>
      <c r="C105" s="13" t="s">
        <v>38</v>
      </c>
      <c r="D105" s="14"/>
      <c r="E105" s="15"/>
      <c r="F105" s="15"/>
      <c r="G105" s="15"/>
      <c r="H105" s="5"/>
      <c r="I105" s="16" t="str">
        <f>IF(COUNTIF(I10:I48,"GYJ(Z)")=0,"",COUNTIF(I10:I48,"GYJ(Z)"))</f>
        <v/>
      </c>
      <c r="J105" s="14"/>
      <c r="K105" s="15"/>
      <c r="L105" s="15"/>
      <c r="M105" s="15"/>
      <c r="N105" s="5"/>
      <c r="O105" s="16" t="str">
        <f>IF(COUNTIF(O10:O48,"GYJ(Z)")=0,"",COUNTIF(O10:O48,"GYJ(Z)"))</f>
        <v/>
      </c>
      <c r="P105" s="14"/>
      <c r="Q105" s="15"/>
      <c r="R105" s="15"/>
      <c r="S105" s="15"/>
      <c r="T105" s="5"/>
      <c r="U105" s="16" t="str">
        <f>IF(COUNTIF(U10:U48,"GYJ(Z)")=0,"",COUNTIF(U10:U48,"GYJ(Z)"))</f>
        <v/>
      </c>
      <c r="V105" s="14"/>
      <c r="W105" s="15"/>
      <c r="X105" s="15"/>
      <c r="Y105" s="15"/>
      <c r="Z105" s="5"/>
      <c r="AA105" s="16" t="str">
        <f>IF(COUNTIF(AA10:AA48,"GYJ(Z)")=0,"",COUNTIF(AA10:AA48,"GYJ(Z)"))</f>
        <v/>
      </c>
      <c r="AB105" s="14"/>
      <c r="AC105" s="15"/>
      <c r="AD105" s="15"/>
      <c r="AE105" s="15"/>
      <c r="AF105" s="5"/>
      <c r="AG105" s="16" t="str">
        <f>IF(COUNTIF(AG10:AG48,"GYJ(Z)")=0,"",COUNTIF(AG10:AG48,"GYJ(Z)"))</f>
        <v/>
      </c>
      <c r="AH105" s="14"/>
      <c r="AI105" s="15"/>
      <c r="AJ105" s="15"/>
      <c r="AK105" s="15"/>
      <c r="AL105" s="5"/>
      <c r="AM105" s="16" t="str">
        <f>IF(COUNTIF(AM10:AM48,"GYJ(Z)")=0,"",COUNTIF(AM10:AM48,"GYJ(Z)"))</f>
        <v/>
      </c>
      <c r="AN105" s="17"/>
      <c r="AO105" s="15"/>
      <c r="AP105" s="15"/>
      <c r="AQ105" s="15"/>
      <c r="AR105" s="5"/>
      <c r="AS105" s="44" t="str">
        <f t="shared" si="75"/>
        <v/>
      </c>
      <c r="AT105" s="416"/>
      <c r="AU105" s="416"/>
    </row>
    <row r="106" spans="1:47" ht="15.75" customHeight="1" x14ac:dyDescent="0.35">
      <c r="A106" s="18"/>
      <c r="B106" s="6"/>
      <c r="C106" s="13" t="s">
        <v>39</v>
      </c>
      <c r="D106" s="14"/>
      <c r="E106" s="15"/>
      <c r="F106" s="15"/>
      <c r="G106" s="15"/>
      <c r="H106" s="5"/>
      <c r="I106" s="16">
        <f>IF(COUNTIF(I10:I48,"K")=0,"",COUNTIF(I10:I48,"K"))</f>
        <v>2</v>
      </c>
      <c r="J106" s="14"/>
      <c r="K106" s="15"/>
      <c r="L106" s="15"/>
      <c r="M106" s="15"/>
      <c r="N106" s="5"/>
      <c r="O106" s="16">
        <f>IF(COUNTIF(O10:O48,"K")=0,"",COUNTIF(O10:O48,"K"))</f>
        <v>2</v>
      </c>
      <c r="P106" s="14"/>
      <c r="Q106" s="15"/>
      <c r="R106" s="15"/>
      <c r="S106" s="15"/>
      <c r="T106" s="5"/>
      <c r="U106" s="16">
        <f>IF(COUNTIF(U10:U48,"K")=0,"",COUNTIF(U10:U48,"K"))</f>
        <v>2</v>
      </c>
      <c r="V106" s="14"/>
      <c r="W106" s="15"/>
      <c r="X106" s="15"/>
      <c r="Y106" s="15"/>
      <c r="Z106" s="5"/>
      <c r="AA106" s="16">
        <f>IF(COUNTIF(AA10:AA48,"K")=0,"",COUNTIF(AA10:AA48,"K"))</f>
        <v>3</v>
      </c>
      <c r="AB106" s="14"/>
      <c r="AC106" s="15"/>
      <c r="AD106" s="15"/>
      <c r="AE106" s="15"/>
      <c r="AF106" s="5"/>
      <c r="AG106" s="16" t="str">
        <f>IF(COUNTIF(AG10:AG48,"K")=0,"",COUNTIF(AG10:AG48,"K"))</f>
        <v/>
      </c>
      <c r="AH106" s="14"/>
      <c r="AI106" s="15"/>
      <c r="AJ106" s="15"/>
      <c r="AK106" s="15"/>
      <c r="AL106" s="5"/>
      <c r="AM106" s="16" t="str">
        <f>IF(COUNTIF(AM10:AM48,"K")=0,"",COUNTIF(AM10:AM48,"K"))</f>
        <v/>
      </c>
      <c r="AN106" s="17"/>
      <c r="AO106" s="15"/>
      <c r="AP106" s="15"/>
      <c r="AQ106" s="15"/>
      <c r="AR106" s="5"/>
      <c r="AS106" s="44">
        <f t="shared" si="75"/>
        <v>9</v>
      </c>
      <c r="AT106" s="416"/>
      <c r="AU106" s="416"/>
    </row>
    <row r="107" spans="1:47" ht="15.75" customHeight="1" x14ac:dyDescent="0.35">
      <c r="A107" s="18"/>
      <c r="B107" s="6"/>
      <c r="C107" s="13" t="s">
        <v>232</v>
      </c>
      <c r="D107" s="14"/>
      <c r="E107" s="15"/>
      <c r="F107" s="15"/>
      <c r="G107" s="15"/>
      <c r="H107" s="5"/>
      <c r="I107" s="16">
        <f>IF(COUNTIF(I9:I47,"K(SZ)")=0,"",COUNTIF(I9:I47,"K(SZ)"))</f>
        <v>2</v>
      </c>
      <c r="J107" s="14"/>
      <c r="K107" s="15"/>
      <c r="L107" s="15"/>
      <c r="M107" s="15"/>
      <c r="N107" s="5"/>
      <c r="O107" s="16">
        <f t="shared" ref="O107:AM107" si="77">IF(COUNTIF(O9:O47,"K(SZ)")=0,"",COUNTIF(O9:O47,"K(SZ)"))</f>
        <v>1</v>
      </c>
      <c r="P107" s="14"/>
      <c r="Q107" s="15"/>
      <c r="R107" s="15"/>
      <c r="S107" s="15"/>
      <c r="T107" s="5"/>
      <c r="U107" s="16" t="str">
        <f t="shared" si="77"/>
        <v/>
      </c>
      <c r="V107" s="14"/>
      <c r="W107" s="15"/>
      <c r="X107" s="15"/>
      <c r="Y107" s="15"/>
      <c r="Z107" s="5"/>
      <c r="AA107" s="16" t="str">
        <f t="shared" si="77"/>
        <v/>
      </c>
      <c r="AB107" s="16" t="str">
        <f t="shared" si="77"/>
        <v/>
      </c>
      <c r="AC107" s="16" t="str">
        <f t="shared" si="77"/>
        <v/>
      </c>
      <c r="AD107" s="16" t="str">
        <f t="shared" si="77"/>
        <v/>
      </c>
      <c r="AE107" s="16" t="str">
        <f t="shared" si="77"/>
        <v/>
      </c>
      <c r="AF107" s="16" t="str">
        <f t="shared" si="77"/>
        <v/>
      </c>
      <c r="AG107" s="16" t="str">
        <f t="shared" si="77"/>
        <v/>
      </c>
      <c r="AH107" s="16" t="str">
        <f t="shared" si="77"/>
        <v/>
      </c>
      <c r="AI107" s="16" t="str">
        <f t="shared" si="77"/>
        <v/>
      </c>
      <c r="AJ107" s="16" t="str">
        <f t="shared" si="77"/>
        <v/>
      </c>
      <c r="AK107" s="16" t="str">
        <f t="shared" si="77"/>
        <v/>
      </c>
      <c r="AL107" s="16" t="str">
        <f t="shared" si="77"/>
        <v/>
      </c>
      <c r="AM107" s="16" t="str">
        <f t="shared" si="77"/>
        <v/>
      </c>
      <c r="AN107" s="17"/>
      <c r="AO107" s="15"/>
      <c r="AP107" s="15"/>
      <c r="AQ107" s="15"/>
      <c r="AR107" s="5"/>
      <c r="AS107" s="44">
        <f t="shared" si="75"/>
        <v>3</v>
      </c>
      <c r="AT107" s="416"/>
      <c r="AU107" s="416"/>
    </row>
    <row r="108" spans="1:47" ht="15.75" customHeight="1" x14ac:dyDescent="0.35">
      <c r="A108" s="18"/>
      <c r="B108" s="6"/>
      <c r="C108" s="13" t="s">
        <v>40</v>
      </c>
      <c r="D108" s="14"/>
      <c r="E108" s="15"/>
      <c r="F108" s="15"/>
      <c r="G108" s="15"/>
      <c r="H108" s="5"/>
      <c r="I108" s="16" t="str">
        <f>IF(COUNTIF(I10:I48,"K(Z)")=0,"",COUNTIF(I10:I48,"K(Z)"))</f>
        <v/>
      </c>
      <c r="J108" s="14"/>
      <c r="K108" s="15"/>
      <c r="L108" s="15"/>
      <c r="M108" s="15"/>
      <c r="N108" s="5"/>
      <c r="O108" s="16">
        <f>IF(COUNTIF(O10:O48,"K(Z)")=0,"",COUNTIF(O10:O48,"K(Z)"))</f>
        <v>1</v>
      </c>
      <c r="P108" s="14"/>
      <c r="Q108" s="15"/>
      <c r="R108" s="15"/>
      <c r="S108" s="15"/>
      <c r="T108" s="5"/>
      <c r="U108" s="16">
        <f>IF(COUNTIF(U10:U48,"K(Z)")=0,"",COUNTIF(U10:U48,"K(Z)"))</f>
        <v>1</v>
      </c>
      <c r="V108" s="14"/>
      <c r="W108" s="15"/>
      <c r="X108" s="15"/>
      <c r="Y108" s="15"/>
      <c r="Z108" s="5"/>
      <c r="AA108" s="16" t="str">
        <f>IF(COUNTIF(AA10:AA48,"K(Z)")=0,"",COUNTIF(AA10:AA48,"K(Z)"))</f>
        <v/>
      </c>
      <c r="AB108" s="14"/>
      <c r="AC108" s="15"/>
      <c r="AD108" s="15"/>
      <c r="AE108" s="15"/>
      <c r="AF108" s="5"/>
      <c r="AG108" s="16" t="str">
        <f>IF(COUNTIF(AG10:AG48,"K(Z)")=0,"",COUNTIF(AG10:AG48,"K(Z)"))</f>
        <v/>
      </c>
      <c r="AH108" s="14"/>
      <c r="AI108" s="15"/>
      <c r="AJ108" s="15"/>
      <c r="AK108" s="15"/>
      <c r="AL108" s="5"/>
      <c r="AM108" s="16" t="str">
        <f>IF(COUNTIF(AM10:AM48,"K(Z)")=0,"",COUNTIF(AM10:AM48,"K(Z)"))</f>
        <v/>
      </c>
      <c r="AN108" s="17"/>
      <c r="AO108" s="15"/>
      <c r="AP108" s="15"/>
      <c r="AQ108" s="15"/>
      <c r="AR108" s="5"/>
      <c r="AS108" s="44">
        <f t="shared" si="75"/>
        <v>2</v>
      </c>
      <c r="AT108" s="416"/>
      <c r="AU108" s="416"/>
    </row>
    <row r="109" spans="1:47" ht="15.75" customHeight="1" x14ac:dyDescent="0.35">
      <c r="A109" s="18"/>
      <c r="B109" s="6"/>
      <c r="C109" s="13" t="s">
        <v>41</v>
      </c>
      <c r="D109" s="14"/>
      <c r="E109" s="15"/>
      <c r="F109" s="15"/>
      <c r="G109" s="15"/>
      <c r="H109" s="5"/>
      <c r="I109" s="16" t="str">
        <f>IF(COUNTIF(I10:I48,"AV")=0,"",COUNTIF(I10:I48,"AV"))</f>
        <v/>
      </c>
      <c r="J109" s="14"/>
      <c r="K109" s="15"/>
      <c r="L109" s="15"/>
      <c r="M109" s="15"/>
      <c r="N109" s="5"/>
      <c r="O109" s="16" t="str">
        <f>IF(COUNTIF(O10:O48,"AV")=0,"",COUNTIF(O10:O48,"AV"))</f>
        <v/>
      </c>
      <c r="P109" s="14"/>
      <c r="Q109" s="15"/>
      <c r="R109" s="15"/>
      <c r="S109" s="15"/>
      <c r="T109" s="5"/>
      <c r="U109" s="16" t="str">
        <f>IF(COUNTIF(U10:U48,"AV")=0,"",COUNTIF(U10:U48,"AV"))</f>
        <v/>
      </c>
      <c r="V109" s="14"/>
      <c r="W109" s="15"/>
      <c r="X109" s="15"/>
      <c r="Y109" s="15"/>
      <c r="Z109" s="5"/>
      <c r="AA109" s="16" t="str">
        <f>IF(COUNTIF(AA10:AA48,"AV")=0,"",COUNTIF(AA10:AA48,"AV"))</f>
        <v/>
      </c>
      <c r="AB109" s="14"/>
      <c r="AC109" s="15"/>
      <c r="AD109" s="15"/>
      <c r="AE109" s="15"/>
      <c r="AF109" s="5"/>
      <c r="AG109" s="16" t="str">
        <f>IF(COUNTIF(AG10:AG48,"AV")=0,"",COUNTIF(AG10:AG48,"AV"))</f>
        <v/>
      </c>
      <c r="AH109" s="14"/>
      <c r="AI109" s="15"/>
      <c r="AJ109" s="15"/>
      <c r="AK109" s="15"/>
      <c r="AL109" s="5"/>
      <c r="AM109" s="16" t="str">
        <f>IF(COUNTIF(AM10:AM48,"AV")=0,"",COUNTIF(AM10:AM48,"AV"))</f>
        <v/>
      </c>
      <c r="AN109" s="17"/>
      <c r="AO109" s="15"/>
      <c r="AP109" s="15"/>
      <c r="AQ109" s="15"/>
      <c r="AR109" s="5"/>
      <c r="AS109" s="44" t="str">
        <f t="shared" si="75"/>
        <v/>
      </c>
      <c r="AT109" s="416"/>
      <c r="AU109" s="416"/>
    </row>
    <row r="110" spans="1:47" ht="15.75" customHeight="1" x14ac:dyDescent="0.35">
      <c r="A110" s="18"/>
      <c r="B110" s="6"/>
      <c r="C110" s="13" t="s">
        <v>42</v>
      </c>
      <c r="D110" s="14"/>
      <c r="E110" s="15"/>
      <c r="F110" s="15"/>
      <c r="G110" s="15"/>
      <c r="H110" s="5"/>
      <c r="I110" s="16" t="str">
        <f>IF(COUNTIF(I10:I48,"KV")=0,"",COUNTIF(I10:I48,"KV"))</f>
        <v/>
      </c>
      <c r="J110" s="14"/>
      <c r="K110" s="15"/>
      <c r="L110" s="15"/>
      <c r="M110" s="15"/>
      <c r="N110" s="5"/>
      <c r="O110" s="16" t="str">
        <f>IF(COUNTIF(O10:O48,"KV")=0,"",COUNTIF(O10:O48,"KV"))</f>
        <v/>
      </c>
      <c r="P110" s="14"/>
      <c r="Q110" s="15"/>
      <c r="R110" s="15"/>
      <c r="S110" s="15"/>
      <c r="T110" s="5"/>
      <c r="U110" s="16" t="str">
        <f>IF(COUNTIF(U10:U48,"KV")=0,"",COUNTIF(U10:U48,"KV"))</f>
        <v/>
      </c>
      <c r="V110" s="14"/>
      <c r="W110" s="15"/>
      <c r="X110" s="15"/>
      <c r="Y110" s="15"/>
      <c r="Z110" s="5"/>
      <c r="AA110" s="16" t="str">
        <f>IF(COUNTIF(AA10:AA48,"KV")=0,"",COUNTIF(AA10:AA48,"KV"))</f>
        <v/>
      </c>
      <c r="AB110" s="14"/>
      <c r="AC110" s="15"/>
      <c r="AD110" s="15"/>
      <c r="AE110" s="15"/>
      <c r="AF110" s="5"/>
      <c r="AG110" s="16" t="str">
        <f>IF(COUNTIF(AG10:AG48,"KV")=0,"",COUNTIF(AG10:AG48,"KV"))</f>
        <v/>
      </c>
      <c r="AH110" s="14"/>
      <c r="AI110" s="15"/>
      <c r="AJ110" s="15"/>
      <c r="AK110" s="15"/>
      <c r="AL110" s="5"/>
      <c r="AM110" s="16" t="str">
        <f>IF(COUNTIF(AM10:AM48,"KV")=0,"",COUNTIF(AM10:AM48,"KV"))</f>
        <v/>
      </c>
      <c r="AN110" s="17"/>
      <c r="AO110" s="15"/>
      <c r="AP110" s="15"/>
      <c r="AQ110" s="15"/>
      <c r="AR110" s="5"/>
      <c r="AS110" s="44" t="str">
        <f t="shared" si="75"/>
        <v/>
      </c>
      <c r="AT110" s="416"/>
      <c r="AU110" s="416"/>
    </row>
    <row r="111" spans="1:47" ht="15.75" customHeight="1" x14ac:dyDescent="0.35">
      <c r="A111" s="20"/>
      <c r="B111" s="8"/>
      <c r="C111" s="21" t="s">
        <v>43</v>
      </c>
      <c r="D111" s="22"/>
      <c r="E111" s="23"/>
      <c r="F111" s="23"/>
      <c r="G111" s="23"/>
      <c r="H111" s="7"/>
      <c r="I111" s="16" t="str">
        <f>IF(COUNTIF(I10:I48,"SZG")=0,"",COUNTIF(I10:I48,"SZG"))</f>
        <v/>
      </c>
      <c r="J111" s="14"/>
      <c r="K111" s="15"/>
      <c r="L111" s="15"/>
      <c r="M111" s="15"/>
      <c r="N111" s="5"/>
      <c r="O111" s="16" t="str">
        <f>IF(COUNTIF(O10:O48,"SZG")=0,"",COUNTIF(O10:O48,"SZG"))</f>
        <v/>
      </c>
      <c r="P111" s="22"/>
      <c r="Q111" s="23"/>
      <c r="R111" s="23"/>
      <c r="S111" s="23"/>
      <c r="T111" s="7"/>
      <c r="U111" s="16">
        <v>1</v>
      </c>
      <c r="V111" s="22"/>
      <c r="W111" s="23"/>
      <c r="X111" s="23"/>
      <c r="Y111" s="23"/>
      <c r="Z111" s="7"/>
      <c r="AA111" s="16" t="str">
        <f>IF(COUNTIF(AA10:AA48,"SZG")=0,"",COUNTIF(AA10:AA48,"SZG"))</f>
        <v/>
      </c>
      <c r="AB111" s="22"/>
      <c r="AC111" s="23"/>
      <c r="AD111" s="23"/>
      <c r="AE111" s="23"/>
      <c r="AF111" s="7"/>
      <c r="AG111" s="16" t="str">
        <f>IF(COUNTIF(AG10:AG48,"SZG")=0,"",COUNTIF(AG10:AG48,"SZG"))</f>
        <v/>
      </c>
      <c r="AH111" s="22"/>
      <c r="AI111" s="23"/>
      <c r="AJ111" s="23"/>
      <c r="AK111" s="23"/>
      <c r="AL111" s="7"/>
      <c r="AM111" s="16" t="str">
        <f>IF(COUNTIF(AM10:AM48,"SZG")=0,"",COUNTIF(AM10:AM48,"SZG"))</f>
        <v/>
      </c>
      <c r="AN111" s="17"/>
      <c r="AO111" s="15"/>
      <c r="AP111" s="15"/>
      <c r="AQ111" s="15"/>
      <c r="AR111" s="5"/>
      <c r="AS111" s="44">
        <f t="shared" si="75"/>
        <v>1</v>
      </c>
      <c r="AT111" s="416"/>
      <c r="AU111" s="416"/>
    </row>
    <row r="112" spans="1:47" ht="15.75" customHeight="1" x14ac:dyDescent="0.35">
      <c r="A112" s="20"/>
      <c r="B112" s="8"/>
      <c r="C112" s="21" t="s">
        <v>44</v>
      </c>
      <c r="D112" s="22"/>
      <c r="E112" s="23"/>
      <c r="F112" s="23"/>
      <c r="G112" s="23"/>
      <c r="H112" s="7"/>
      <c r="I112" s="16" t="str">
        <f>IF(COUNTIF(I10:I48,"ZV")=0,"",COUNTIF(I10:I48,"ZV"))</f>
        <v/>
      </c>
      <c r="J112" s="22"/>
      <c r="K112" s="23"/>
      <c r="L112" s="23"/>
      <c r="M112" s="23"/>
      <c r="N112" s="7"/>
      <c r="O112" s="16" t="str">
        <f>IF(COUNTIF(O10:O48,"ZV")=0,"",COUNTIF(O10:O48,"ZV"))</f>
        <v/>
      </c>
      <c r="P112" s="22"/>
      <c r="Q112" s="23"/>
      <c r="R112" s="23"/>
      <c r="S112" s="23"/>
      <c r="T112" s="7"/>
      <c r="U112" s="16" t="str">
        <f>IF(COUNTIF(U10:U48,"ZV")=0,"",COUNTIF(U10:U48,"ZV"))</f>
        <v/>
      </c>
      <c r="V112" s="22"/>
      <c r="W112" s="23"/>
      <c r="X112" s="23"/>
      <c r="Y112" s="23"/>
      <c r="Z112" s="7"/>
      <c r="AA112" s="16">
        <v>1</v>
      </c>
      <c r="AB112" s="22"/>
      <c r="AC112" s="23"/>
      <c r="AD112" s="23"/>
      <c r="AE112" s="23"/>
      <c r="AF112" s="7"/>
      <c r="AG112" s="16" t="str">
        <f>IF(COUNTIF(AG10:AG48,"ZV")=0,"",COUNTIF(AG10:AG48,"ZV"))</f>
        <v/>
      </c>
      <c r="AH112" s="22"/>
      <c r="AI112" s="23"/>
      <c r="AJ112" s="23"/>
      <c r="AK112" s="23"/>
      <c r="AL112" s="7"/>
      <c r="AM112" s="16" t="str">
        <f>IF(COUNTIF(AM10:AM48,"ZV")=0,"",COUNTIF(AM10:AM48,"ZV"))</f>
        <v/>
      </c>
      <c r="AN112" s="17"/>
      <c r="AO112" s="15"/>
      <c r="AP112" s="15"/>
      <c r="AQ112" s="15"/>
      <c r="AR112" s="5"/>
      <c r="AS112" s="44">
        <f t="shared" si="75"/>
        <v>1</v>
      </c>
      <c r="AT112" s="416"/>
      <c r="AU112" s="416"/>
    </row>
    <row r="113" spans="1:47" ht="15.75" customHeight="1" thickBot="1" x14ac:dyDescent="0.4">
      <c r="A113" s="24"/>
      <c r="B113" s="10"/>
      <c r="C113" s="11" t="s">
        <v>45</v>
      </c>
      <c r="D113" s="25"/>
      <c r="E113" s="26"/>
      <c r="F113" s="26"/>
      <c r="G113" s="26"/>
      <c r="H113" s="27"/>
      <c r="I113" s="28">
        <f>IF(SUM(I99:I112)=0,"",SUM(I99:I112))</f>
        <v>8</v>
      </c>
      <c r="J113" s="25"/>
      <c r="K113" s="26"/>
      <c r="L113" s="26"/>
      <c r="M113" s="26"/>
      <c r="N113" s="27"/>
      <c r="O113" s="28">
        <f>IF(SUM(O99:O112)=0,"",SUM(O99:O112))</f>
        <v>9</v>
      </c>
      <c r="P113" s="25"/>
      <c r="Q113" s="26"/>
      <c r="R113" s="26"/>
      <c r="S113" s="26"/>
      <c r="T113" s="27"/>
      <c r="U113" s="28">
        <f>IF(SUM(U99:U112)=0,"",SUM(U99:U112))</f>
        <v>9</v>
      </c>
      <c r="V113" s="25"/>
      <c r="W113" s="26"/>
      <c r="X113" s="26"/>
      <c r="Y113" s="26"/>
      <c r="Z113" s="27"/>
      <c r="AA113" s="28">
        <f>IF(SUM(AA99:AA112)=0,"",SUM(AA99:AA112))</f>
        <v>8</v>
      </c>
      <c r="AB113" s="25"/>
      <c r="AC113" s="26"/>
      <c r="AD113" s="26"/>
      <c r="AE113" s="26"/>
      <c r="AF113" s="27"/>
      <c r="AG113" s="28" t="str">
        <f>IF(SUM(AG99:AG112)=0,"",SUM(AG99:AG112))</f>
        <v/>
      </c>
      <c r="AH113" s="25"/>
      <c r="AI113" s="26"/>
      <c r="AJ113" s="26"/>
      <c r="AK113" s="26"/>
      <c r="AL113" s="27"/>
      <c r="AM113" s="28" t="str">
        <f>IF(SUM(AM99:AM112)=0,"",SUM(AM99:AM112))</f>
        <v/>
      </c>
      <c r="AN113" s="29"/>
      <c r="AO113" s="26"/>
      <c r="AP113" s="26"/>
      <c r="AQ113" s="26"/>
      <c r="AR113" s="27"/>
      <c r="AS113" s="44">
        <f t="shared" si="75"/>
        <v>34</v>
      </c>
      <c r="AT113" s="416"/>
      <c r="AU113" s="416"/>
    </row>
    <row r="114" spans="1:47" ht="15.75" customHeight="1" thickTop="1" x14ac:dyDescent="0.35">
      <c r="B114" s="30"/>
      <c r="C114" s="30"/>
      <c r="AT114" s="416"/>
      <c r="AU114" s="416"/>
    </row>
    <row r="115" spans="1:47" ht="15.75" customHeight="1" x14ac:dyDescent="0.35">
      <c r="B115" s="30"/>
      <c r="C115" s="30"/>
      <c r="AT115" s="416"/>
      <c r="AU115" s="416"/>
    </row>
    <row r="116" spans="1:47" ht="15.75" customHeight="1" x14ac:dyDescent="0.35">
      <c r="B116" s="30"/>
      <c r="C116" s="30"/>
      <c r="AT116" s="416"/>
      <c r="AU116" s="416"/>
    </row>
    <row r="117" spans="1:47" ht="15.75" customHeight="1" x14ac:dyDescent="0.35">
      <c r="B117" s="30"/>
      <c r="C117" s="30"/>
      <c r="AT117" s="416"/>
      <c r="AU117" s="416"/>
    </row>
    <row r="118" spans="1:47" ht="15.75" customHeight="1" x14ac:dyDescent="0.35">
      <c r="B118" s="30"/>
      <c r="C118" s="30"/>
      <c r="AT118" s="416"/>
      <c r="AU118" s="416"/>
    </row>
    <row r="119" spans="1:47" ht="15.75" customHeight="1" x14ac:dyDescent="0.35">
      <c r="B119" s="30"/>
      <c r="C119" s="30"/>
      <c r="AT119" s="416"/>
      <c r="AU119" s="416"/>
    </row>
    <row r="120" spans="1:47" ht="15.75" customHeight="1" x14ac:dyDescent="0.35">
      <c r="B120" s="30"/>
      <c r="C120" s="30"/>
      <c r="AT120" s="416"/>
      <c r="AU120" s="416"/>
    </row>
    <row r="121" spans="1:47" ht="15.75" customHeight="1" x14ac:dyDescent="0.35">
      <c r="B121" s="30"/>
      <c r="C121" s="30"/>
      <c r="AT121" s="416"/>
      <c r="AU121" s="416"/>
    </row>
    <row r="122" spans="1:47" ht="15.75" customHeight="1" x14ac:dyDescent="0.35">
      <c r="B122" s="30"/>
      <c r="C122" s="30"/>
      <c r="AT122" s="416"/>
      <c r="AU122" s="416"/>
    </row>
    <row r="123" spans="1:47" ht="15.75" customHeight="1" x14ac:dyDescent="0.35">
      <c r="B123" s="30"/>
      <c r="C123" s="30"/>
      <c r="AT123" s="416"/>
      <c r="AU123" s="416"/>
    </row>
    <row r="124" spans="1:47" ht="15.75" customHeight="1" x14ac:dyDescent="0.35">
      <c r="B124" s="30"/>
      <c r="C124" s="30"/>
      <c r="AT124" s="416"/>
      <c r="AU124" s="416"/>
    </row>
    <row r="125" spans="1:47" ht="15.75" customHeight="1" x14ac:dyDescent="0.35">
      <c r="B125" s="30"/>
      <c r="C125" s="30"/>
      <c r="AT125" s="416"/>
      <c r="AU125" s="416"/>
    </row>
    <row r="126" spans="1:47" ht="15.75" customHeight="1" x14ac:dyDescent="0.35">
      <c r="B126" s="30"/>
      <c r="C126" s="30"/>
      <c r="AT126" s="416"/>
      <c r="AU126" s="416"/>
    </row>
    <row r="127" spans="1:47" ht="15.75" customHeight="1" x14ac:dyDescent="0.35">
      <c r="B127" s="30"/>
      <c r="C127" s="30"/>
      <c r="AT127" s="416"/>
      <c r="AU127" s="416"/>
    </row>
    <row r="128" spans="1:47" ht="15.75" customHeight="1" x14ac:dyDescent="0.35">
      <c r="B128" s="30"/>
      <c r="C128" s="30"/>
      <c r="AT128" s="416"/>
      <c r="AU128" s="416"/>
    </row>
    <row r="129" spans="2:47" ht="15.75" customHeight="1" x14ac:dyDescent="0.35">
      <c r="B129" s="30"/>
      <c r="C129" s="30"/>
      <c r="AT129" s="416"/>
      <c r="AU129" s="416"/>
    </row>
    <row r="130" spans="2:47" ht="15.75" customHeight="1" x14ac:dyDescent="0.35">
      <c r="B130" s="30"/>
      <c r="C130" s="30"/>
      <c r="AT130" s="416"/>
      <c r="AU130" s="416"/>
    </row>
    <row r="131" spans="2:47" ht="15.75" customHeight="1" x14ac:dyDescent="0.35">
      <c r="B131" s="30"/>
      <c r="C131" s="30"/>
      <c r="AT131" s="416"/>
      <c r="AU131" s="416"/>
    </row>
    <row r="132" spans="2:47" ht="15.75" customHeight="1" x14ac:dyDescent="0.35">
      <c r="B132" s="30"/>
      <c r="C132" s="30"/>
      <c r="AT132" s="416"/>
      <c r="AU132" s="416"/>
    </row>
    <row r="133" spans="2:47" ht="15.75" customHeight="1" x14ac:dyDescent="0.35">
      <c r="B133" s="30"/>
      <c r="C133" s="30"/>
      <c r="AT133" s="416"/>
      <c r="AU133" s="416"/>
    </row>
    <row r="134" spans="2:47" ht="15.75" customHeight="1" x14ac:dyDescent="0.35">
      <c r="B134" s="30"/>
      <c r="C134" s="30"/>
      <c r="AT134" s="416"/>
      <c r="AU134" s="416"/>
    </row>
    <row r="135" spans="2:47" ht="15.75" customHeight="1" x14ac:dyDescent="0.35">
      <c r="B135" s="30"/>
      <c r="C135" s="30"/>
      <c r="AT135" s="416"/>
      <c r="AU135" s="416"/>
    </row>
    <row r="136" spans="2:47" ht="15.75" customHeight="1" x14ac:dyDescent="0.35">
      <c r="B136" s="30"/>
      <c r="C136" s="30"/>
      <c r="AT136" s="416"/>
      <c r="AU136" s="416"/>
    </row>
    <row r="137" spans="2:47" ht="15.75" customHeight="1" x14ac:dyDescent="0.35">
      <c r="B137" s="30"/>
      <c r="C137" s="30"/>
      <c r="AT137" s="416"/>
      <c r="AU137" s="416"/>
    </row>
    <row r="138" spans="2:47" ht="15.75" customHeight="1" x14ac:dyDescent="0.35">
      <c r="B138" s="30"/>
      <c r="C138" s="30"/>
      <c r="AT138" s="416"/>
      <c r="AU138" s="416"/>
    </row>
    <row r="139" spans="2:47" ht="15.75" customHeight="1" x14ac:dyDescent="0.35">
      <c r="B139" s="30"/>
      <c r="C139" s="30"/>
      <c r="AT139" s="416"/>
      <c r="AU139" s="416"/>
    </row>
    <row r="140" spans="2:47" ht="15.75" customHeight="1" x14ac:dyDescent="0.35">
      <c r="B140" s="30"/>
      <c r="C140" s="30"/>
      <c r="AT140" s="416"/>
      <c r="AU140" s="416"/>
    </row>
    <row r="141" spans="2:47" ht="15.75" customHeight="1" x14ac:dyDescent="0.35">
      <c r="B141" s="30"/>
      <c r="C141" s="30"/>
      <c r="AT141" s="416"/>
      <c r="AU141" s="416"/>
    </row>
    <row r="142" spans="2:47" ht="15.75" customHeight="1" x14ac:dyDescent="0.35">
      <c r="B142" s="30"/>
      <c r="C142" s="30"/>
      <c r="AT142" s="416"/>
      <c r="AU142" s="416"/>
    </row>
    <row r="143" spans="2:47" ht="15.75" customHeight="1" x14ac:dyDescent="0.35">
      <c r="B143" s="30"/>
      <c r="C143" s="30"/>
      <c r="AT143" s="416"/>
      <c r="AU143" s="416"/>
    </row>
    <row r="144" spans="2:47" ht="15.75" customHeight="1" x14ac:dyDescent="0.35">
      <c r="B144" s="30"/>
      <c r="C144" s="30"/>
      <c r="AT144" s="416"/>
      <c r="AU144" s="416"/>
    </row>
    <row r="145" spans="2:47" ht="15.75" customHeight="1" x14ac:dyDescent="0.35">
      <c r="B145" s="30"/>
      <c r="C145" s="30"/>
      <c r="AT145" s="416"/>
      <c r="AU145" s="416"/>
    </row>
    <row r="146" spans="2:47" ht="15.75" customHeight="1" x14ac:dyDescent="0.35">
      <c r="B146" s="30"/>
      <c r="C146" s="30"/>
      <c r="AT146" s="416"/>
      <c r="AU146" s="416"/>
    </row>
    <row r="147" spans="2:47" ht="15.75" customHeight="1" x14ac:dyDescent="0.35">
      <c r="B147" s="30"/>
      <c r="C147" s="30"/>
      <c r="AT147" s="416"/>
      <c r="AU147" s="416"/>
    </row>
    <row r="148" spans="2:47" ht="15.75" customHeight="1" x14ac:dyDescent="0.35">
      <c r="B148" s="30"/>
      <c r="C148" s="30"/>
      <c r="AT148" s="416"/>
      <c r="AU148" s="416"/>
    </row>
    <row r="149" spans="2:47" ht="15.75" customHeight="1" x14ac:dyDescent="0.35">
      <c r="B149" s="30"/>
      <c r="C149" s="30"/>
      <c r="AT149" s="416"/>
      <c r="AU149" s="416"/>
    </row>
    <row r="150" spans="2:47" ht="15.75" customHeight="1" x14ac:dyDescent="0.35">
      <c r="B150" s="30"/>
      <c r="C150" s="30"/>
      <c r="AT150" s="416"/>
      <c r="AU150" s="416"/>
    </row>
    <row r="151" spans="2:47" ht="15.75" customHeight="1" x14ac:dyDescent="0.35">
      <c r="B151" s="30"/>
      <c r="C151" s="30"/>
      <c r="AT151" s="416"/>
      <c r="AU151" s="416"/>
    </row>
    <row r="152" spans="2:47" ht="15.75" customHeight="1" x14ac:dyDescent="0.35">
      <c r="B152" s="30"/>
      <c r="C152" s="30"/>
      <c r="AT152" s="416"/>
      <c r="AU152" s="416"/>
    </row>
    <row r="153" spans="2:47" ht="15.75" customHeight="1" x14ac:dyDescent="0.35">
      <c r="B153" s="30"/>
      <c r="C153" s="30"/>
      <c r="AT153" s="416"/>
      <c r="AU153" s="416"/>
    </row>
    <row r="154" spans="2:47" ht="15.75" customHeight="1" x14ac:dyDescent="0.35">
      <c r="B154" s="30"/>
      <c r="C154" s="30"/>
      <c r="AT154" s="416"/>
      <c r="AU154" s="416"/>
    </row>
    <row r="155" spans="2:47" ht="15.75" customHeight="1" x14ac:dyDescent="0.35">
      <c r="B155" s="30"/>
      <c r="C155" s="30"/>
      <c r="AT155" s="416"/>
      <c r="AU155" s="416"/>
    </row>
    <row r="156" spans="2:47" ht="15.75" customHeight="1" x14ac:dyDescent="0.35">
      <c r="B156" s="30"/>
      <c r="C156" s="30"/>
      <c r="AT156" s="416"/>
      <c r="AU156" s="416"/>
    </row>
    <row r="157" spans="2:47" ht="15.75" customHeight="1" x14ac:dyDescent="0.35">
      <c r="B157" s="30"/>
      <c r="C157" s="30"/>
      <c r="AT157" s="416"/>
      <c r="AU157" s="416"/>
    </row>
    <row r="158" spans="2:47" ht="15.75" customHeight="1" x14ac:dyDescent="0.35">
      <c r="B158" s="30"/>
      <c r="C158" s="30"/>
      <c r="AT158" s="416"/>
      <c r="AU158" s="416"/>
    </row>
    <row r="159" spans="2:47" ht="15.75" customHeight="1" x14ac:dyDescent="0.35">
      <c r="B159" s="30"/>
      <c r="C159" s="30"/>
      <c r="AT159" s="416"/>
      <c r="AU159" s="416"/>
    </row>
    <row r="160" spans="2:47" ht="15.75" customHeight="1" x14ac:dyDescent="0.35">
      <c r="B160" s="30"/>
      <c r="C160" s="30"/>
      <c r="AT160" s="416"/>
      <c r="AU160" s="416"/>
    </row>
    <row r="161" spans="2:47" ht="15.75" customHeight="1" x14ac:dyDescent="0.35">
      <c r="B161" s="30"/>
      <c r="C161" s="30"/>
      <c r="AT161" s="416"/>
      <c r="AU161" s="416"/>
    </row>
    <row r="162" spans="2:47" ht="15.75" customHeight="1" x14ac:dyDescent="0.35">
      <c r="B162" s="30"/>
      <c r="C162" s="30"/>
      <c r="AT162" s="416"/>
      <c r="AU162" s="416"/>
    </row>
    <row r="163" spans="2:47" ht="15.75" customHeight="1" x14ac:dyDescent="0.35">
      <c r="B163" s="30"/>
      <c r="C163" s="30"/>
      <c r="AT163" s="416"/>
      <c r="AU163" s="416"/>
    </row>
    <row r="164" spans="2:47" ht="15.75" customHeight="1" x14ac:dyDescent="0.35">
      <c r="B164" s="30"/>
      <c r="C164" s="30"/>
      <c r="AT164" s="416"/>
      <c r="AU164" s="416"/>
    </row>
    <row r="165" spans="2:47" ht="15.75" customHeight="1" x14ac:dyDescent="0.35">
      <c r="B165" s="30"/>
      <c r="C165" s="30"/>
      <c r="AT165" s="416"/>
      <c r="AU165" s="416"/>
    </row>
    <row r="166" spans="2:47" ht="15.75" customHeight="1" x14ac:dyDescent="0.35">
      <c r="B166" s="30"/>
      <c r="C166" s="30"/>
      <c r="AT166" s="416"/>
      <c r="AU166" s="416"/>
    </row>
    <row r="167" spans="2:47" ht="15.75" customHeight="1" x14ac:dyDescent="0.35">
      <c r="B167" s="30"/>
      <c r="C167" s="30"/>
      <c r="AT167" s="416"/>
      <c r="AU167" s="416"/>
    </row>
    <row r="168" spans="2:47" ht="15.75" customHeight="1" x14ac:dyDescent="0.35">
      <c r="B168" s="30"/>
      <c r="C168" s="30"/>
      <c r="AT168" s="416"/>
      <c r="AU168" s="416"/>
    </row>
    <row r="169" spans="2:47" ht="15.75" customHeight="1" x14ac:dyDescent="0.35">
      <c r="B169" s="30"/>
      <c r="C169" s="30"/>
      <c r="AT169" s="416"/>
      <c r="AU169" s="416"/>
    </row>
    <row r="170" spans="2:47" ht="15.75" customHeight="1" x14ac:dyDescent="0.35">
      <c r="B170" s="30"/>
      <c r="C170" s="30"/>
      <c r="AT170" s="416"/>
      <c r="AU170" s="416"/>
    </row>
    <row r="171" spans="2:47" ht="15.75" customHeight="1" x14ac:dyDescent="0.35">
      <c r="B171" s="30"/>
      <c r="C171" s="30"/>
      <c r="AT171" s="416"/>
      <c r="AU171" s="416"/>
    </row>
    <row r="172" spans="2:47" ht="15.75" customHeight="1" x14ac:dyDescent="0.35">
      <c r="B172" s="30"/>
      <c r="C172" s="30"/>
      <c r="AT172" s="416"/>
      <c r="AU172" s="416"/>
    </row>
    <row r="173" spans="2:47" ht="15.75" customHeight="1" x14ac:dyDescent="0.35">
      <c r="AT173" s="416"/>
      <c r="AU173" s="416"/>
    </row>
    <row r="174" spans="2:47" ht="15.75" customHeight="1" x14ac:dyDescent="0.35">
      <c r="AT174" s="416"/>
      <c r="AU174" s="416"/>
    </row>
    <row r="175" spans="2:47" ht="15.75" customHeight="1" x14ac:dyDescent="0.35">
      <c r="AT175" s="416"/>
      <c r="AU175" s="416"/>
    </row>
    <row r="176" spans="2:47" ht="15.75" customHeight="1" x14ac:dyDescent="0.35">
      <c r="AT176" s="416"/>
      <c r="AU176" s="416"/>
    </row>
    <row r="177" spans="46:47" ht="15.75" customHeight="1" x14ac:dyDescent="0.35">
      <c r="AT177" s="416"/>
      <c r="AU177" s="416"/>
    </row>
    <row r="178" spans="46:47" ht="15.75" customHeight="1" x14ac:dyDescent="0.35">
      <c r="AT178" s="416"/>
      <c r="AU178" s="416"/>
    </row>
    <row r="179" spans="46:47" ht="15.75" customHeight="1" x14ac:dyDescent="0.35">
      <c r="AT179" s="416"/>
      <c r="AU179" s="416"/>
    </row>
    <row r="180" spans="46:47" ht="15.75" customHeight="1" x14ac:dyDescent="0.35">
      <c r="AT180" s="416"/>
      <c r="AU180" s="416"/>
    </row>
    <row r="181" spans="46:47" ht="15.75" customHeight="1" x14ac:dyDescent="0.35">
      <c r="AT181" s="416"/>
      <c r="AU181" s="416"/>
    </row>
    <row r="182" spans="46:47" ht="15.75" customHeight="1" x14ac:dyDescent="0.35">
      <c r="AT182" s="416"/>
      <c r="AU182" s="416"/>
    </row>
    <row r="183" spans="46:47" ht="15.75" customHeight="1" x14ac:dyDescent="0.35">
      <c r="AT183" s="416"/>
      <c r="AU183" s="416"/>
    </row>
    <row r="184" spans="46:47" ht="15.75" customHeight="1" x14ac:dyDescent="0.35">
      <c r="AT184" s="416"/>
      <c r="AU184" s="416"/>
    </row>
    <row r="185" spans="46:47" ht="15.75" customHeight="1" x14ac:dyDescent="0.35">
      <c r="AT185" s="416"/>
      <c r="AU185" s="416"/>
    </row>
    <row r="186" spans="46:47" ht="15.75" customHeight="1" x14ac:dyDescent="0.35">
      <c r="AT186" s="416"/>
      <c r="AU186" s="416"/>
    </row>
    <row r="187" spans="46:47" ht="15.75" customHeight="1" x14ac:dyDescent="0.35">
      <c r="AT187" s="416"/>
      <c r="AU187" s="416"/>
    </row>
    <row r="188" spans="46:47" ht="15.75" customHeight="1" x14ac:dyDescent="0.35">
      <c r="AT188" s="416"/>
      <c r="AU188" s="416"/>
    </row>
    <row r="189" spans="46:47" ht="15.75" customHeight="1" x14ac:dyDescent="0.35">
      <c r="AT189" s="416"/>
      <c r="AU189" s="416"/>
    </row>
    <row r="190" spans="46:47" ht="15.75" customHeight="1" x14ac:dyDescent="0.35">
      <c r="AT190" s="416"/>
      <c r="AU190" s="416"/>
    </row>
    <row r="191" spans="46:47" ht="15.75" customHeight="1" x14ac:dyDescent="0.35">
      <c r="AT191" s="416"/>
      <c r="AU191" s="416"/>
    </row>
    <row r="192" spans="46:47" ht="15.75" customHeight="1" x14ac:dyDescent="0.35">
      <c r="AT192" s="416"/>
      <c r="AU192" s="416"/>
    </row>
    <row r="193" spans="46:47" ht="15.75" customHeight="1" x14ac:dyDescent="0.35">
      <c r="AT193" s="416"/>
      <c r="AU193" s="416"/>
    </row>
    <row r="194" spans="46:47" ht="15.75" customHeight="1" x14ac:dyDescent="0.35">
      <c r="AT194" s="416"/>
      <c r="AU194" s="416"/>
    </row>
    <row r="195" spans="46:47" ht="15.75" customHeight="1" x14ac:dyDescent="0.35">
      <c r="AT195" s="416"/>
      <c r="AU195" s="416"/>
    </row>
    <row r="196" spans="46:47" ht="15.75" customHeight="1" x14ac:dyDescent="0.35">
      <c r="AT196" s="416"/>
      <c r="AU196" s="416"/>
    </row>
    <row r="197" spans="46:47" ht="15.75" customHeight="1" x14ac:dyDescent="0.35">
      <c r="AT197" s="416"/>
      <c r="AU197" s="416"/>
    </row>
    <row r="198" spans="46:47" ht="15.75" customHeight="1" x14ac:dyDescent="0.35">
      <c r="AT198" s="416"/>
      <c r="AU198" s="416"/>
    </row>
    <row r="199" spans="46:47" ht="15.75" customHeight="1" x14ac:dyDescent="0.35">
      <c r="AT199" s="416"/>
      <c r="AU199" s="416"/>
    </row>
    <row r="200" spans="46:47" ht="15.75" customHeight="1" x14ac:dyDescent="0.35">
      <c r="AT200" s="416"/>
      <c r="AU200" s="416"/>
    </row>
    <row r="201" spans="46:47" ht="15.75" customHeight="1" x14ac:dyDescent="0.35">
      <c r="AT201" s="416"/>
      <c r="AU201" s="416"/>
    </row>
    <row r="202" spans="46:47" ht="15.75" customHeight="1" x14ac:dyDescent="0.35">
      <c r="AT202" s="416"/>
      <c r="AU202" s="416"/>
    </row>
    <row r="203" spans="46:47" ht="15.75" customHeight="1" x14ac:dyDescent="0.35">
      <c r="AT203" s="416"/>
      <c r="AU203" s="416"/>
    </row>
    <row r="204" spans="46:47" ht="15.75" customHeight="1" x14ac:dyDescent="0.35">
      <c r="AT204" s="416"/>
      <c r="AU204" s="416"/>
    </row>
    <row r="205" spans="46:47" ht="15.75" customHeight="1" x14ac:dyDescent="0.35">
      <c r="AT205" s="416"/>
      <c r="AU205" s="416"/>
    </row>
    <row r="206" spans="46:47" ht="15.75" customHeight="1" x14ac:dyDescent="0.35">
      <c r="AT206" s="416"/>
      <c r="AU206" s="416"/>
    </row>
    <row r="207" spans="46:47" ht="15.75" customHeight="1" x14ac:dyDescent="0.35">
      <c r="AT207" s="416"/>
      <c r="AU207" s="416"/>
    </row>
    <row r="208" spans="46:47" ht="15.75" customHeight="1" x14ac:dyDescent="0.35">
      <c r="AT208" s="416"/>
      <c r="AU208" s="416"/>
    </row>
    <row r="209" spans="46:47" ht="15.75" customHeight="1" x14ac:dyDescent="0.35">
      <c r="AT209" s="416"/>
      <c r="AU209" s="416"/>
    </row>
    <row r="210" spans="46:47" ht="15.75" customHeight="1" x14ac:dyDescent="0.35">
      <c r="AT210" s="416"/>
      <c r="AU210" s="416"/>
    </row>
    <row r="211" spans="46:47" ht="15.75" customHeight="1" x14ac:dyDescent="0.35"/>
    <row r="212" spans="46:47" ht="15.75" customHeight="1" x14ac:dyDescent="0.35"/>
    <row r="213" spans="46:47" ht="15.75" customHeight="1" x14ac:dyDescent="0.35"/>
    <row r="214" spans="46:47" ht="15.75" customHeight="1" x14ac:dyDescent="0.35"/>
  </sheetData>
  <sheetProtection selectLockedCells="1" selectUnlockedCells="1"/>
  <autoFilter ref="AU1:AU214" xr:uid="{00000000-0009-0000-0000-000000000000}"/>
  <mergeCells count="53">
    <mergeCell ref="P9:AM9"/>
    <mergeCell ref="P42:AM42"/>
    <mergeCell ref="P7:Q7"/>
    <mergeCell ref="R7:S7"/>
    <mergeCell ref="AP7:AQ7"/>
    <mergeCell ref="A1:AS1"/>
    <mergeCell ref="A2:AS2"/>
    <mergeCell ref="A3:AS3"/>
    <mergeCell ref="Z7:Z8"/>
    <mergeCell ref="AA7:AA8"/>
    <mergeCell ref="A4:AS4"/>
    <mergeCell ref="A5:A8"/>
    <mergeCell ref="B5:B8"/>
    <mergeCell ref="C5:C8"/>
    <mergeCell ref="AB6:AG6"/>
    <mergeCell ref="AH6:AM6"/>
    <mergeCell ref="P5:AM5"/>
    <mergeCell ref="P6:U6"/>
    <mergeCell ref="AD7:AE7"/>
    <mergeCell ref="AM7:AM8"/>
    <mergeCell ref="O7:O8"/>
    <mergeCell ref="A98:AM98"/>
    <mergeCell ref="A95:AM95"/>
    <mergeCell ref="A97:AM97"/>
    <mergeCell ref="AF7:AF8"/>
    <mergeCell ref="AT5:AT8"/>
    <mergeCell ref="P52:AM52"/>
    <mergeCell ref="AN5:AS6"/>
    <mergeCell ref="AN7:AO7"/>
    <mergeCell ref="H7:H8"/>
    <mergeCell ref="I7:I8"/>
    <mergeCell ref="T7:T8"/>
    <mergeCell ref="AJ7:AK7"/>
    <mergeCell ref="AG7:AG8"/>
    <mergeCell ref="AH7:AI7"/>
    <mergeCell ref="D6:I6"/>
    <mergeCell ref="D7:E7"/>
    <mergeCell ref="AU5:AU8"/>
    <mergeCell ref="A51:AS51"/>
    <mergeCell ref="U7:U8"/>
    <mergeCell ref="V7:W7"/>
    <mergeCell ref="AB7:AC7"/>
    <mergeCell ref="X7:Y7"/>
    <mergeCell ref="V6:AA6"/>
    <mergeCell ref="J6:O6"/>
    <mergeCell ref="F7:G7"/>
    <mergeCell ref="J7:K7"/>
    <mergeCell ref="L7:M7"/>
    <mergeCell ref="N7:N8"/>
    <mergeCell ref="P47:AM47"/>
    <mergeCell ref="AR7:AR8"/>
    <mergeCell ref="AS7:AS8"/>
    <mergeCell ref="AL7:AL8"/>
  </mergeCells>
  <phoneticPr fontId="0" type="noConversion"/>
  <pageMargins left="0.19685039370078741" right="0.19685039370078741" top="0.19685039370078741" bottom="0.19685039370078741" header="0.11811023622047245" footer="0.11811023622047245"/>
  <pageSetup paperSize="8" scale="47" firstPageNumber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U209"/>
  <sheetViews>
    <sheetView zoomScale="80" zoomScaleNormal="80" zoomScaleSheetLayoutView="75" zoomScalePageLayoutView="90" workbookViewId="0">
      <selection activeCell="A69" sqref="A69:XFD69"/>
    </sheetView>
  </sheetViews>
  <sheetFormatPr defaultColWidth="10.6640625" defaultRowHeight="15.5" x14ac:dyDescent="0.35"/>
  <cols>
    <col min="1" max="1" width="16.77734375" style="65" customWidth="1"/>
    <col min="2" max="2" width="7.109375" style="2" customWidth="1"/>
    <col min="3" max="3" width="50.33203125" style="2" customWidth="1"/>
    <col min="4" max="4" width="6.77734375" style="49" customWidth="1"/>
    <col min="5" max="5" width="7.44140625" style="49" customWidth="1"/>
    <col min="6" max="6" width="4.44140625" style="49" customWidth="1"/>
    <col min="7" max="7" width="7.44140625" style="49" customWidth="1"/>
    <col min="8" max="8" width="6" style="49" customWidth="1"/>
    <col min="9" max="9" width="8.6640625" style="49" customWidth="1"/>
    <col min="10" max="10" width="4.44140625" style="49" customWidth="1"/>
    <col min="11" max="11" width="7.44140625" style="49" customWidth="1"/>
    <col min="12" max="12" width="4.44140625" style="49" customWidth="1"/>
    <col min="13" max="13" width="7.44140625" style="49" customWidth="1"/>
    <col min="14" max="14" width="6" style="49" customWidth="1"/>
    <col min="15" max="15" width="8.44140625" style="49" customWidth="1"/>
    <col min="16" max="16" width="4.44140625" style="49" customWidth="1"/>
    <col min="17" max="17" width="7.44140625" style="49" customWidth="1"/>
    <col min="18" max="18" width="4.44140625" style="49" customWidth="1"/>
    <col min="19" max="19" width="7.44140625" style="49" customWidth="1"/>
    <col min="20" max="20" width="6" style="49" customWidth="1"/>
    <col min="21" max="21" width="8.44140625" style="49" customWidth="1"/>
    <col min="22" max="22" width="4.44140625" style="49" customWidth="1"/>
    <col min="23" max="23" width="7.44140625" style="49" customWidth="1"/>
    <col min="24" max="24" width="4.44140625" style="49" customWidth="1"/>
    <col min="25" max="25" width="7.44140625" style="49" customWidth="1"/>
    <col min="26" max="27" width="6" style="49" customWidth="1"/>
    <col min="28" max="28" width="4.44140625" style="49" hidden="1" customWidth="1"/>
    <col min="29" max="29" width="7.44140625" style="49" hidden="1" customWidth="1"/>
    <col min="30" max="30" width="4.44140625" style="49" hidden="1" customWidth="1"/>
    <col min="31" max="31" width="7.44140625" style="49" hidden="1" customWidth="1"/>
    <col min="32" max="33" width="6" style="49" hidden="1" customWidth="1"/>
    <col min="34" max="34" width="5.6640625" style="49" hidden="1" customWidth="1"/>
    <col min="35" max="35" width="7.44140625" style="49" hidden="1" customWidth="1"/>
    <col min="36" max="36" width="5.77734375" style="49" hidden="1" customWidth="1"/>
    <col min="37" max="37" width="8.109375" style="49" hidden="1" customWidth="1"/>
    <col min="38" max="39" width="5.77734375" style="49" hidden="1" customWidth="1"/>
    <col min="40" max="40" width="6.44140625" style="49" customWidth="1"/>
    <col min="41" max="41" width="8.109375" style="49" customWidth="1"/>
    <col min="42" max="42" width="6.44140625" style="49" customWidth="1"/>
    <col min="43" max="43" width="8.109375" style="49" customWidth="1"/>
    <col min="44" max="44" width="8" style="49" customWidth="1"/>
    <col min="45" max="45" width="10.33203125" style="49" customWidth="1"/>
    <col min="46" max="46" width="60" style="2" customWidth="1"/>
    <col min="47" max="47" width="41" style="2" customWidth="1"/>
    <col min="48" max="55" width="1.77734375" style="2" customWidth="1"/>
    <col min="56" max="56" width="2.33203125" style="2" customWidth="1"/>
    <col min="57" max="16384" width="10.6640625" style="2"/>
  </cols>
  <sheetData>
    <row r="1" spans="1:47" ht="22.5" x14ac:dyDescent="0.25">
      <c r="A1" s="375" t="s">
        <v>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375"/>
      <c r="AP1" s="375"/>
      <c r="AQ1" s="375"/>
      <c r="AR1" s="375"/>
      <c r="AS1" s="375"/>
    </row>
    <row r="2" spans="1:47" ht="22.5" x14ac:dyDescent="0.25">
      <c r="A2" s="376" t="s">
        <v>47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  <c r="AM2" s="376"/>
      <c r="AN2" s="376"/>
      <c r="AO2" s="376"/>
      <c r="AP2" s="376"/>
      <c r="AQ2" s="376"/>
      <c r="AR2" s="376"/>
      <c r="AS2" s="376"/>
    </row>
    <row r="3" spans="1:47" ht="22" customHeight="1" x14ac:dyDescent="0.25">
      <c r="A3" s="376" t="s">
        <v>48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6"/>
      <c r="AO3" s="376"/>
      <c r="AP3" s="376"/>
      <c r="AQ3" s="376"/>
      <c r="AR3" s="376"/>
      <c r="AS3" s="376"/>
    </row>
    <row r="4" spans="1:47" ht="22" customHeight="1" thickBot="1" x14ac:dyDescent="0.3">
      <c r="A4" s="375" t="s">
        <v>46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375"/>
      <c r="AJ4" s="375"/>
      <c r="AK4" s="375"/>
      <c r="AL4" s="375"/>
      <c r="AM4" s="375"/>
      <c r="AN4" s="375"/>
      <c r="AO4" s="375"/>
      <c r="AP4" s="375"/>
      <c r="AQ4" s="375"/>
      <c r="AR4" s="375"/>
      <c r="AS4" s="375"/>
    </row>
    <row r="5" spans="1:47" ht="15.75" customHeight="1" thickTop="1" thickBot="1" x14ac:dyDescent="0.3">
      <c r="A5" s="377" t="s">
        <v>2</v>
      </c>
      <c r="B5" s="378" t="s">
        <v>3</v>
      </c>
      <c r="C5" s="379" t="s">
        <v>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383" t="s">
        <v>5</v>
      </c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  <c r="AM5" s="383"/>
      <c r="AN5" s="371" t="s">
        <v>6</v>
      </c>
      <c r="AO5" s="371"/>
      <c r="AP5" s="371"/>
      <c r="AQ5" s="371"/>
      <c r="AR5" s="371"/>
      <c r="AS5" s="371"/>
      <c r="AT5" s="368" t="s">
        <v>7</v>
      </c>
      <c r="AU5" s="346" t="s">
        <v>8</v>
      </c>
    </row>
    <row r="6" spans="1:47" ht="15.75" customHeight="1" thickTop="1" thickBot="1" x14ac:dyDescent="0.4">
      <c r="A6" s="377"/>
      <c r="B6" s="378"/>
      <c r="C6" s="379"/>
      <c r="D6" s="374" t="s">
        <v>9</v>
      </c>
      <c r="E6" s="374"/>
      <c r="F6" s="374"/>
      <c r="G6" s="374"/>
      <c r="H6" s="374"/>
      <c r="I6" s="374"/>
      <c r="J6" s="357" t="s">
        <v>10</v>
      </c>
      <c r="K6" s="357"/>
      <c r="L6" s="357"/>
      <c r="M6" s="357"/>
      <c r="N6" s="357"/>
      <c r="O6" s="357"/>
      <c r="P6" s="374" t="s">
        <v>11</v>
      </c>
      <c r="Q6" s="374"/>
      <c r="R6" s="374"/>
      <c r="S6" s="374"/>
      <c r="T6" s="374"/>
      <c r="U6" s="374"/>
      <c r="V6" s="357" t="s">
        <v>12</v>
      </c>
      <c r="W6" s="357"/>
      <c r="X6" s="357"/>
      <c r="Y6" s="357"/>
      <c r="Z6" s="357"/>
      <c r="AA6" s="357"/>
      <c r="AB6" s="380" t="s">
        <v>13</v>
      </c>
      <c r="AC6" s="357"/>
      <c r="AD6" s="357"/>
      <c r="AE6" s="357"/>
      <c r="AF6" s="357"/>
      <c r="AG6" s="381"/>
      <c r="AH6" s="380" t="s">
        <v>14</v>
      </c>
      <c r="AI6" s="357"/>
      <c r="AJ6" s="357"/>
      <c r="AK6" s="357"/>
      <c r="AL6" s="357"/>
      <c r="AM6" s="382"/>
      <c r="AN6" s="371"/>
      <c r="AO6" s="371"/>
      <c r="AP6" s="371"/>
      <c r="AQ6" s="371"/>
      <c r="AR6" s="371"/>
      <c r="AS6" s="371"/>
      <c r="AT6" s="369"/>
      <c r="AU6" s="347"/>
    </row>
    <row r="7" spans="1:47" ht="15.75" customHeight="1" thickTop="1" thickBot="1" x14ac:dyDescent="0.3">
      <c r="A7" s="377"/>
      <c r="B7" s="378"/>
      <c r="C7" s="379"/>
      <c r="D7" s="353" t="s">
        <v>15</v>
      </c>
      <c r="E7" s="353"/>
      <c r="F7" s="356" t="s">
        <v>16</v>
      </c>
      <c r="G7" s="356"/>
      <c r="H7" s="358" t="s">
        <v>17</v>
      </c>
      <c r="I7" s="372" t="s">
        <v>18</v>
      </c>
      <c r="J7" s="353" t="s">
        <v>15</v>
      </c>
      <c r="K7" s="353"/>
      <c r="L7" s="356" t="s">
        <v>16</v>
      </c>
      <c r="M7" s="356"/>
      <c r="N7" s="358" t="s">
        <v>17</v>
      </c>
      <c r="O7" s="351" t="s">
        <v>19</v>
      </c>
      <c r="P7" s="353" t="s">
        <v>15</v>
      </c>
      <c r="Q7" s="353"/>
      <c r="R7" s="356" t="s">
        <v>16</v>
      </c>
      <c r="S7" s="356"/>
      <c r="T7" s="358" t="s">
        <v>17</v>
      </c>
      <c r="U7" s="351" t="s">
        <v>19</v>
      </c>
      <c r="V7" s="353" t="s">
        <v>15</v>
      </c>
      <c r="W7" s="353"/>
      <c r="X7" s="356" t="s">
        <v>16</v>
      </c>
      <c r="Y7" s="356"/>
      <c r="Z7" s="358" t="s">
        <v>17</v>
      </c>
      <c r="AA7" s="372" t="s">
        <v>19</v>
      </c>
      <c r="AB7" s="354" t="s">
        <v>15</v>
      </c>
      <c r="AC7" s="355"/>
      <c r="AD7" s="373" t="s">
        <v>16</v>
      </c>
      <c r="AE7" s="355"/>
      <c r="AF7" s="361" t="s">
        <v>17</v>
      </c>
      <c r="AG7" s="351" t="s">
        <v>19</v>
      </c>
      <c r="AH7" s="354" t="s">
        <v>15</v>
      </c>
      <c r="AI7" s="355"/>
      <c r="AJ7" s="373" t="s">
        <v>16</v>
      </c>
      <c r="AK7" s="355"/>
      <c r="AL7" s="361" t="s">
        <v>17</v>
      </c>
      <c r="AM7" s="351" t="s">
        <v>19</v>
      </c>
      <c r="AN7" s="353" t="s">
        <v>15</v>
      </c>
      <c r="AO7" s="353"/>
      <c r="AP7" s="356" t="s">
        <v>16</v>
      </c>
      <c r="AQ7" s="356"/>
      <c r="AR7" s="358" t="s">
        <v>17</v>
      </c>
      <c r="AS7" s="360" t="s">
        <v>20</v>
      </c>
      <c r="AT7" s="369"/>
      <c r="AU7" s="347"/>
    </row>
    <row r="8" spans="1:47" ht="80.150000000000006" customHeight="1" thickTop="1" thickBot="1" x14ac:dyDescent="0.3">
      <c r="A8" s="377"/>
      <c r="B8" s="378"/>
      <c r="C8" s="379"/>
      <c r="D8" s="36" t="s">
        <v>21</v>
      </c>
      <c r="E8" s="61" t="s">
        <v>22</v>
      </c>
      <c r="F8" s="37" t="s">
        <v>21</v>
      </c>
      <c r="G8" s="61" t="s">
        <v>22</v>
      </c>
      <c r="H8" s="358"/>
      <c r="I8" s="372"/>
      <c r="J8" s="36" t="s">
        <v>21</v>
      </c>
      <c r="K8" s="61" t="s">
        <v>22</v>
      </c>
      <c r="L8" s="37" t="s">
        <v>21</v>
      </c>
      <c r="M8" s="61" t="s">
        <v>22</v>
      </c>
      <c r="N8" s="358"/>
      <c r="O8" s="352"/>
      <c r="P8" s="36" t="s">
        <v>21</v>
      </c>
      <c r="Q8" s="61" t="s">
        <v>22</v>
      </c>
      <c r="R8" s="37" t="s">
        <v>21</v>
      </c>
      <c r="S8" s="61" t="s">
        <v>22</v>
      </c>
      <c r="T8" s="358"/>
      <c r="U8" s="352"/>
      <c r="V8" s="36" t="s">
        <v>21</v>
      </c>
      <c r="W8" s="61" t="s">
        <v>22</v>
      </c>
      <c r="X8" s="37" t="s">
        <v>21</v>
      </c>
      <c r="Y8" s="61" t="s">
        <v>22</v>
      </c>
      <c r="Z8" s="358"/>
      <c r="AA8" s="372"/>
      <c r="AB8" s="36" t="s">
        <v>21</v>
      </c>
      <c r="AC8" s="61" t="s">
        <v>22</v>
      </c>
      <c r="AD8" s="37" t="s">
        <v>21</v>
      </c>
      <c r="AE8" s="61" t="s">
        <v>22</v>
      </c>
      <c r="AF8" s="362"/>
      <c r="AG8" s="352"/>
      <c r="AH8" s="36" t="s">
        <v>21</v>
      </c>
      <c r="AI8" s="61" t="s">
        <v>22</v>
      </c>
      <c r="AJ8" s="37" t="s">
        <v>21</v>
      </c>
      <c r="AK8" s="61" t="s">
        <v>22</v>
      </c>
      <c r="AL8" s="362"/>
      <c r="AM8" s="352"/>
      <c r="AN8" s="36" t="s">
        <v>21</v>
      </c>
      <c r="AO8" s="61" t="s">
        <v>22</v>
      </c>
      <c r="AP8" s="37" t="s">
        <v>21</v>
      </c>
      <c r="AQ8" s="61" t="s">
        <v>22</v>
      </c>
      <c r="AR8" s="358"/>
      <c r="AS8" s="360"/>
      <c r="AT8" s="369"/>
      <c r="AU8" s="347"/>
    </row>
    <row r="9" spans="1:47" s="4" customFormat="1" ht="15.75" customHeight="1" thickBot="1" x14ac:dyDescent="0.4">
      <c r="A9" s="245"/>
      <c r="B9" s="3"/>
      <c r="C9" s="55" t="s">
        <v>23</v>
      </c>
      <c r="D9" s="189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56"/>
      <c r="AO9" s="57" t="str">
        <f>IF(AN9=0,"",AN9)</f>
        <v/>
      </c>
      <c r="AP9" s="57"/>
      <c r="AQ9" s="57"/>
      <c r="AR9" s="57"/>
      <c r="AS9" s="58"/>
      <c r="AT9" s="60"/>
      <c r="AU9" s="59"/>
    </row>
    <row r="10" spans="1:47" s="31" customFormat="1" ht="15.75" customHeight="1" x14ac:dyDescent="0.3">
      <c r="A10" s="233" t="s">
        <v>49</v>
      </c>
      <c r="B10" s="66" t="s">
        <v>50</v>
      </c>
      <c r="C10" s="67" t="s">
        <v>51</v>
      </c>
      <c r="D10" s="205">
        <v>2</v>
      </c>
      <c r="E10" s="194">
        <f>IF(D10*4=0,"",D10*4)</f>
        <v>8</v>
      </c>
      <c r="F10" s="193">
        <v>2</v>
      </c>
      <c r="G10" s="194">
        <f>IF(F10*4=0,"",F10*4)</f>
        <v>8</v>
      </c>
      <c r="H10" s="193">
        <v>5</v>
      </c>
      <c r="I10" s="195" t="s">
        <v>52</v>
      </c>
      <c r="J10" s="196"/>
      <c r="K10" s="194" t="str">
        <f>IF(J10*4=0,"",J10*4)</f>
        <v/>
      </c>
      <c r="L10" s="193"/>
      <c r="M10" s="194" t="str">
        <f>IF(L10*4=0,"",L10*4)</f>
        <v/>
      </c>
      <c r="N10" s="193"/>
      <c r="O10" s="197"/>
      <c r="P10" s="193"/>
      <c r="Q10" s="194" t="str">
        <f>IF(P10*4=0,"",P10*4)</f>
        <v/>
      </c>
      <c r="R10" s="193"/>
      <c r="S10" s="194" t="str">
        <f>IF(R10*4=0,"",R10*4)</f>
        <v/>
      </c>
      <c r="T10" s="193"/>
      <c r="U10" s="198"/>
      <c r="V10" s="196"/>
      <c r="W10" s="194" t="str">
        <f>IF(V10*4=0,"",V10*4)</f>
        <v/>
      </c>
      <c r="X10" s="193"/>
      <c r="Y10" s="194" t="str">
        <f>IF(X10*4=0,"",X10*4)</f>
        <v/>
      </c>
      <c r="Z10" s="193"/>
      <c r="AA10" s="197"/>
      <c r="AB10" s="68"/>
      <c r="AC10" s="69" t="str">
        <f>IF(AB10*4=0,"",AB10*4)</f>
        <v/>
      </c>
      <c r="AD10" s="68"/>
      <c r="AE10" s="69" t="str">
        <f>IF(AD10*4=0,"",AD10*4)</f>
        <v/>
      </c>
      <c r="AF10" s="68"/>
      <c r="AG10" s="72"/>
      <c r="AH10" s="70"/>
      <c r="AI10" s="69" t="str">
        <f>IF(AH10*4=0,"",AH10*4)</f>
        <v/>
      </c>
      <c r="AJ10" s="68"/>
      <c r="AK10" s="69" t="str">
        <f>IF(AJ10*4=0,"",AJ10*4)</f>
        <v/>
      </c>
      <c r="AL10" s="68"/>
      <c r="AM10" s="71"/>
      <c r="AN10" s="73">
        <f t="shared" ref="AN10:AN36" si="0">IF(D10+J10+P10+V10+AB10+AH10=0,"",D10+J10+P10+V10+AB10+AH10)</f>
        <v>2</v>
      </c>
      <c r="AO10" s="69">
        <f>IF((D10+J10+P10+V10+AB10+AH10)*4=0,"",(D10+J10+P10+V10+AB10+AH10)*4)</f>
        <v>8</v>
      </c>
      <c r="AP10" s="74">
        <f t="shared" ref="AP10:AP36" si="1">IF(F10+L10+R10+X10+AD10+AJ10=0,"",F10+L10+R10+X10+AD10+AJ10)</f>
        <v>2</v>
      </c>
      <c r="AQ10" s="69">
        <f>IF((L10+F10+R10+X10+AD10+AJ10)*4=0,"",(L10+F10+R10+X10+AD10+AJ10)*4)</f>
        <v>8</v>
      </c>
      <c r="AR10" s="74">
        <f t="shared" ref="AR10:AR37" si="2">IF(N10+H10+T10+Z10+AF10+AL10=0,"",N10+H10+T10+Z10+AF10+AL10)</f>
        <v>5</v>
      </c>
      <c r="AS10" s="75">
        <f t="shared" ref="AS10:AS36" si="3">IF(D10+F10+L10+J10+P10+R10+V10+X10+AB10+AD10+AH10+AJ10=0,"",D10+F10+L10+J10+P10+R10+V10+X10+AB10+AD10+AH10+AJ10)</f>
        <v>4</v>
      </c>
      <c r="AT10" s="81" t="s">
        <v>53</v>
      </c>
      <c r="AU10" s="80" t="s">
        <v>55</v>
      </c>
    </row>
    <row r="11" spans="1:47" s="31" customFormat="1" ht="15.75" customHeight="1" x14ac:dyDescent="0.3">
      <c r="A11" s="234" t="s">
        <v>242</v>
      </c>
      <c r="B11" s="66" t="s">
        <v>50</v>
      </c>
      <c r="C11" s="67" t="s">
        <v>54</v>
      </c>
      <c r="D11" s="205">
        <v>2</v>
      </c>
      <c r="E11" s="194">
        <f t="shared" ref="E11:E40" si="4">IF(D11*4=0,"",D11*4)</f>
        <v>8</v>
      </c>
      <c r="F11" s="193"/>
      <c r="G11" s="194" t="str">
        <f t="shared" ref="G11:G40" si="5">IF(F11*4=0,"",F11*4)</f>
        <v/>
      </c>
      <c r="H11" s="193">
        <v>3</v>
      </c>
      <c r="I11" s="195" t="s">
        <v>50</v>
      </c>
      <c r="J11" s="196"/>
      <c r="K11" s="194" t="str">
        <f>IF(J11*4=0,"",J11*4)</f>
        <v/>
      </c>
      <c r="L11" s="193"/>
      <c r="M11" s="194" t="str">
        <f>IF(L11*4=0,"",L11*4)</f>
        <v/>
      </c>
      <c r="N11" s="193"/>
      <c r="O11" s="197"/>
      <c r="P11" s="193"/>
      <c r="Q11" s="194" t="str">
        <f>IF(P11*4=0,"",P11*4)</f>
        <v/>
      </c>
      <c r="R11" s="193"/>
      <c r="S11" s="194" t="str">
        <f>IF(R11*4=0,"",R11*4)</f>
        <v/>
      </c>
      <c r="T11" s="193"/>
      <c r="U11" s="198"/>
      <c r="V11" s="196"/>
      <c r="W11" s="194" t="str">
        <f>IF(V11*4=0,"",V11*4)</f>
        <v/>
      </c>
      <c r="X11" s="193"/>
      <c r="Y11" s="194" t="str">
        <f>IF(X11*4=0,"",X11*4)</f>
        <v/>
      </c>
      <c r="Z11" s="193"/>
      <c r="AA11" s="197"/>
      <c r="AB11" s="68"/>
      <c r="AC11" s="69" t="str">
        <f>IF(AB11*4=0,"",AB11*4)</f>
        <v/>
      </c>
      <c r="AD11" s="68"/>
      <c r="AE11" s="69" t="str">
        <f>IF(AD11*4=0,"",AD11*4)</f>
        <v/>
      </c>
      <c r="AF11" s="68"/>
      <c r="AG11" s="72"/>
      <c r="AH11" s="70"/>
      <c r="AI11" s="69" t="str">
        <f>IF(AH11*4=0,"",AH11*4)</f>
        <v/>
      </c>
      <c r="AJ11" s="68"/>
      <c r="AK11" s="69" t="str">
        <f>IF(AJ11*4=0,"",AJ11*4)</f>
        <v/>
      </c>
      <c r="AL11" s="68"/>
      <c r="AM11" s="71"/>
      <c r="AN11" s="73">
        <f t="shared" si="0"/>
        <v>2</v>
      </c>
      <c r="AO11" s="69">
        <f>IF((D11+J11+P11+V11+AB11+AH11)*4=0,"",(D11+J11+P11+V11+AB11+AH11)*4)</f>
        <v>8</v>
      </c>
      <c r="AP11" s="74" t="str">
        <f t="shared" si="1"/>
        <v/>
      </c>
      <c r="AQ11" s="69" t="str">
        <f>IF((L11+F11+R11+X11+AD11+AJ11)*4=0,"",(L11+F11+R11+X11+AD11+AJ11)*4)</f>
        <v/>
      </c>
      <c r="AR11" s="74">
        <f t="shared" si="2"/>
        <v>3</v>
      </c>
      <c r="AS11" s="75">
        <f t="shared" si="3"/>
        <v>2</v>
      </c>
      <c r="AT11" s="180" t="s">
        <v>254</v>
      </c>
      <c r="AU11" s="257" t="s">
        <v>158</v>
      </c>
    </row>
    <row r="12" spans="1:47" ht="15.75" customHeight="1" x14ac:dyDescent="0.3">
      <c r="A12" s="233" t="s">
        <v>56</v>
      </c>
      <c r="B12" s="66" t="s">
        <v>50</v>
      </c>
      <c r="C12" s="67" t="s">
        <v>57</v>
      </c>
      <c r="D12" s="205">
        <v>2</v>
      </c>
      <c r="E12" s="194">
        <f t="shared" si="4"/>
        <v>8</v>
      </c>
      <c r="F12" s="193">
        <v>1</v>
      </c>
      <c r="G12" s="194">
        <f t="shared" si="5"/>
        <v>4</v>
      </c>
      <c r="H12" s="193">
        <v>4</v>
      </c>
      <c r="I12" s="195" t="s">
        <v>50</v>
      </c>
      <c r="J12" s="196"/>
      <c r="K12" s="194" t="str">
        <f>IF(J12*4=0,"",J12*4)</f>
        <v/>
      </c>
      <c r="L12" s="193"/>
      <c r="M12" s="194" t="str">
        <f>IF(L12*4=0,"",L12*4)</f>
        <v/>
      </c>
      <c r="N12" s="193"/>
      <c r="O12" s="197"/>
      <c r="P12" s="193"/>
      <c r="Q12" s="194" t="str">
        <f>IF(P12*4=0,"",P12*4)</f>
        <v/>
      </c>
      <c r="R12" s="193"/>
      <c r="S12" s="194" t="str">
        <f>IF(R12*4=0,"",R12*4)</f>
        <v/>
      </c>
      <c r="T12" s="193"/>
      <c r="U12" s="198"/>
      <c r="V12" s="196"/>
      <c r="W12" s="194" t="str">
        <f>IF(V12*4=0,"",V12*4)</f>
        <v/>
      </c>
      <c r="X12" s="193"/>
      <c r="Y12" s="194" t="str">
        <f>IF(X12*4=0,"",X12*4)</f>
        <v/>
      </c>
      <c r="Z12" s="193"/>
      <c r="AA12" s="197"/>
      <c r="AB12" s="68"/>
      <c r="AC12" s="69" t="str">
        <f>IF(AB12*4=0,"",AB12*4)</f>
        <v/>
      </c>
      <c r="AD12" s="68"/>
      <c r="AE12" s="69" t="str">
        <f>IF(AD12*4=0,"",AD12*4)</f>
        <v/>
      </c>
      <c r="AF12" s="68"/>
      <c r="AG12" s="72"/>
      <c r="AH12" s="70"/>
      <c r="AI12" s="69" t="str">
        <f>IF(AH12*4=0,"",AH12*4)</f>
        <v/>
      </c>
      <c r="AJ12" s="68"/>
      <c r="AK12" s="69" t="str">
        <f>IF(AJ12*4=0,"",AJ12*4)</f>
        <v/>
      </c>
      <c r="AL12" s="68"/>
      <c r="AM12" s="71"/>
      <c r="AN12" s="73">
        <f t="shared" si="0"/>
        <v>2</v>
      </c>
      <c r="AO12" s="69">
        <f>IF((D12+J12+P12+V12+AB12+AH12)*4=0,"",(D12+J12+P12+V12+AB12+AH12)*4)</f>
        <v>8</v>
      </c>
      <c r="AP12" s="74">
        <f t="shared" si="1"/>
        <v>1</v>
      </c>
      <c r="AQ12" s="69">
        <f>IF((L12+F12+R12+X12+AD12+AJ12)*4=0,"",(L12+F12+R12+X12+AD12+AJ12)*4)</f>
        <v>4</v>
      </c>
      <c r="AR12" s="74">
        <f t="shared" si="2"/>
        <v>4</v>
      </c>
      <c r="AS12" s="75">
        <f t="shared" si="3"/>
        <v>3</v>
      </c>
      <c r="AT12" s="266" t="s">
        <v>261</v>
      </c>
      <c r="AU12" s="80" t="s">
        <v>58</v>
      </c>
    </row>
    <row r="13" spans="1:47" ht="15.75" customHeight="1" x14ac:dyDescent="0.3">
      <c r="A13" s="233" t="s">
        <v>61</v>
      </c>
      <c r="B13" s="66" t="s">
        <v>50</v>
      </c>
      <c r="C13" s="93" t="s">
        <v>62</v>
      </c>
      <c r="D13" s="205">
        <v>1</v>
      </c>
      <c r="E13" s="194">
        <f t="shared" si="4"/>
        <v>4</v>
      </c>
      <c r="F13" s="193">
        <v>1</v>
      </c>
      <c r="G13" s="194">
        <f t="shared" si="5"/>
        <v>4</v>
      </c>
      <c r="H13" s="193">
        <v>3</v>
      </c>
      <c r="I13" s="195" t="s">
        <v>52</v>
      </c>
      <c r="J13" s="196"/>
      <c r="K13" s="194" t="str">
        <f t="shared" ref="K13:K28" si="6">IF(J13*4=0,"",J13*4)</f>
        <v/>
      </c>
      <c r="L13" s="193"/>
      <c r="M13" s="194" t="str">
        <f t="shared" ref="M13:M40" si="7">IF(L13*4=0,"",L13*4)</f>
        <v/>
      </c>
      <c r="N13" s="193"/>
      <c r="O13" s="197"/>
      <c r="P13" s="193"/>
      <c r="Q13" s="194" t="str">
        <f t="shared" ref="Q13:Q28" si="8">IF(P13*4=0,"",P13*4)</f>
        <v/>
      </c>
      <c r="R13" s="193"/>
      <c r="S13" s="194" t="str">
        <f t="shared" ref="S13:S40" si="9">IF(R13*4=0,"",R13*4)</f>
        <v/>
      </c>
      <c r="T13" s="193"/>
      <c r="U13" s="198"/>
      <c r="V13" s="196"/>
      <c r="W13" s="194" t="str">
        <f t="shared" ref="W13:W28" si="10">IF(V13*4=0,"",V13*4)</f>
        <v/>
      </c>
      <c r="X13" s="193"/>
      <c r="Y13" s="194" t="str">
        <f t="shared" ref="Y13:Y28" si="11">IF(X13*4=0,"",X13*4)</f>
        <v/>
      </c>
      <c r="Z13" s="193"/>
      <c r="AA13" s="197"/>
      <c r="AB13" s="68"/>
      <c r="AC13" s="69" t="str">
        <f t="shared" ref="AC13:AC28" si="12">IF(AB13*4=0,"",AB13*4)</f>
        <v/>
      </c>
      <c r="AD13" s="68"/>
      <c r="AE13" s="69" t="str">
        <f t="shared" ref="AE13:AE28" si="13">IF(AD13*4=0,"",AD13*4)</f>
        <v/>
      </c>
      <c r="AF13" s="68"/>
      <c r="AG13" s="72"/>
      <c r="AH13" s="70"/>
      <c r="AI13" s="69" t="str">
        <f t="shared" ref="AI13:AI28" si="14">IF(AH13*4=0,"",AH13*4)</f>
        <v/>
      </c>
      <c r="AJ13" s="68"/>
      <c r="AK13" s="69" t="str">
        <f t="shared" ref="AK13:AK28" si="15">IF(AJ13*4=0,"",AJ13*4)</f>
        <v/>
      </c>
      <c r="AL13" s="68"/>
      <c r="AM13" s="71"/>
      <c r="AN13" s="73">
        <f t="shared" ref="AN13:AN28" si="16">IF(D13+J13+P13+V13+AB13+AH13=0,"",D13+J13+P13+V13+AB13+AH13)</f>
        <v>1</v>
      </c>
      <c r="AO13" s="69">
        <f t="shared" ref="AO13:AO28" si="17">IF((D13+J13+P13+V13+AB13+AH13)*4=0,"",(D13+J13+P13+V13+AB13+AH13)*4)</f>
        <v>4</v>
      </c>
      <c r="AP13" s="74">
        <f t="shared" ref="AP13:AP28" si="18">IF(F13+L13+R13+X13+AD13+AJ13=0,"",F13+L13+R13+X13+AD13+AJ13)</f>
        <v>1</v>
      </c>
      <c r="AQ13" s="69">
        <f t="shared" ref="AQ13:AQ28" si="19">IF((L13+F13+R13+X13+AD13+AJ13)*4=0,"",(L13+F13+R13+X13+AD13+AJ13)*4)</f>
        <v>4</v>
      </c>
      <c r="AR13" s="74">
        <f t="shared" ref="AR13:AR28" si="20">IF(N13+H13+T13+Z13+AF13+AL13=0,"",N13+H13+T13+Z13+AF13+AL13)</f>
        <v>3</v>
      </c>
      <c r="AS13" s="75">
        <f t="shared" ref="AS13:AS28" si="21">IF(D13+F13+L13+J13+P13+R13+V13+X13+AB13+AD13+AH13+AJ13=0,"",D13+F13+L13+J13+P13+R13+V13+X13+AB13+AD13+AH13+AJ13)</f>
        <v>2</v>
      </c>
      <c r="AT13" s="84" t="s">
        <v>60</v>
      </c>
      <c r="AU13" s="80" t="s">
        <v>59</v>
      </c>
    </row>
    <row r="14" spans="1:47" ht="15.75" customHeight="1" x14ac:dyDescent="0.3">
      <c r="A14" s="233" t="s">
        <v>63</v>
      </c>
      <c r="B14" s="66" t="s">
        <v>50</v>
      </c>
      <c r="C14" s="183" t="s">
        <v>64</v>
      </c>
      <c r="D14" s="205">
        <v>2</v>
      </c>
      <c r="E14" s="194">
        <f t="shared" si="4"/>
        <v>8</v>
      </c>
      <c r="F14" s="193"/>
      <c r="G14" s="194" t="str">
        <f t="shared" si="5"/>
        <v/>
      </c>
      <c r="H14" s="193">
        <v>3</v>
      </c>
      <c r="I14" s="217" t="s">
        <v>233</v>
      </c>
      <c r="J14" s="196"/>
      <c r="K14" s="194" t="str">
        <f t="shared" si="6"/>
        <v/>
      </c>
      <c r="L14" s="193"/>
      <c r="M14" s="194" t="str">
        <f t="shared" si="7"/>
        <v/>
      </c>
      <c r="N14" s="193"/>
      <c r="O14" s="197"/>
      <c r="P14" s="193"/>
      <c r="Q14" s="194" t="str">
        <f t="shared" si="8"/>
        <v/>
      </c>
      <c r="R14" s="193"/>
      <c r="S14" s="194" t="str">
        <f t="shared" si="9"/>
        <v/>
      </c>
      <c r="T14" s="193"/>
      <c r="U14" s="198"/>
      <c r="V14" s="196"/>
      <c r="W14" s="194" t="str">
        <f t="shared" si="10"/>
        <v/>
      </c>
      <c r="X14" s="193"/>
      <c r="Y14" s="194" t="str">
        <f t="shared" si="11"/>
        <v/>
      </c>
      <c r="Z14" s="193"/>
      <c r="AA14" s="197"/>
      <c r="AB14" s="68"/>
      <c r="AC14" s="69" t="str">
        <f t="shared" si="12"/>
        <v/>
      </c>
      <c r="AD14" s="68"/>
      <c r="AE14" s="69" t="str">
        <f t="shared" si="13"/>
        <v/>
      </c>
      <c r="AF14" s="68"/>
      <c r="AG14" s="72"/>
      <c r="AH14" s="70"/>
      <c r="AI14" s="69" t="str">
        <f t="shared" si="14"/>
        <v/>
      </c>
      <c r="AJ14" s="68"/>
      <c r="AK14" s="69" t="str">
        <f t="shared" si="15"/>
        <v/>
      </c>
      <c r="AL14" s="68"/>
      <c r="AM14" s="71"/>
      <c r="AN14" s="73">
        <f t="shared" si="16"/>
        <v>2</v>
      </c>
      <c r="AO14" s="69">
        <f t="shared" si="17"/>
        <v>8</v>
      </c>
      <c r="AP14" s="74" t="str">
        <f t="shared" si="18"/>
        <v/>
      </c>
      <c r="AQ14" s="69" t="str">
        <f t="shared" si="19"/>
        <v/>
      </c>
      <c r="AR14" s="74">
        <f t="shared" si="20"/>
        <v>3</v>
      </c>
      <c r="AS14" s="75">
        <f t="shared" si="21"/>
        <v>2</v>
      </c>
      <c r="AT14" s="84" t="s">
        <v>66</v>
      </c>
      <c r="AU14" s="80" t="s">
        <v>65</v>
      </c>
    </row>
    <row r="15" spans="1:47" ht="15.75" customHeight="1" x14ac:dyDescent="0.3">
      <c r="A15" s="233" t="s">
        <v>67</v>
      </c>
      <c r="B15" s="66" t="s">
        <v>50</v>
      </c>
      <c r="C15" s="183" t="s">
        <v>68</v>
      </c>
      <c r="D15" s="205">
        <v>3</v>
      </c>
      <c r="E15" s="194">
        <f t="shared" si="4"/>
        <v>12</v>
      </c>
      <c r="F15" s="193">
        <v>2</v>
      </c>
      <c r="G15" s="194">
        <f t="shared" si="5"/>
        <v>8</v>
      </c>
      <c r="H15" s="193">
        <v>6</v>
      </c>
      <c r="I15" s="217" t="s">
        <v>233</v>
      </c>
      <c r="J15" s="196"/>
      <c r="K15" s="194" t="str">
        <f t="shared" si="6"/>
        <v/>
      </c>
      <c r="L15" s="193"/>
      <c r="M15" s="194" t="str">
        <f t="shared" si="7"/>
        <v/>
      </c>
      <c r="N15" s="193"/>
      <c r="O15" s="197"/>
      <c r="P15" s="193"/>
      <c r="Q15" s="194" t="str">
        <f t="shared" si="8"/>
        <v/>
      </c>
      <c r="R15" s="193"/>
      <c r="S15" s="194" t="str">
        <f t="shared" si="9"/>
        <v/>
      </c>
      <c r="T15" s="193"/>
      <c r="U15" s="198"/>
      <c r="V15" s="196"/>
      <c r="W15" s="194" t="str">
        <f t="shared" si="10"/>
        <v/>
      </c>
      <c r="X15" s="193"/>
      <c r="Y15" s="194" t="str">
        <f t="shared" si="11"/>
        <v/>
      </c>
      <c r="Z15" s="193"/>
      <c r="AA15" s="197"/>
      <c r="AB15" s="68"/>
      <c r="AC15" s="69" t="str">
        <f t="shared" si="12"/>
        <v/>
      </c>
      <c r="AD15" s="68"/>
      <c r="AE15" s="69" t="str">
        <f t="shared" si="13"/>
        <v/>
      </c>
      <c r="AF15" s="68"/>
      <c r="AG15" s="72"/>
      <c r="AH15" s="70"/>
      <c r="AI15" s="69" t="str">
        <f t="shared" si="14"/>
        <v/>
      </c>
      <c r="AJ15" s="68"/>
      <c r="AK15" s="69" t="str">
        <f t="shared" si="15"/>
        <v/>
      </c>
      <c r="AL15" s="68"/>
      <c r="AM15" s="71"/>
      <c r="AN15" s="73">
        <f t="shared" si="16"/>
        <v>3</v>
      </c>
      <c r="AO15" s="69">
        <f t="shared" si="17"/>
        <v>12</v>
      </c>
      <c r="AP15" s="74">
        <f t="shared" si="18"/>
        <v>2</v>
      </c>
      <c r="AQ15" s="69">
        <f t="shared" si="19"/>
        <v>8</v>
      </c>
      <c r="AR15" s="74">
        <f t="shared" si="20"/>
        <v>6</v>
      </c>
      <c r="AS15" s="75">
        <f t="shared" si="21"/>
        <v>5</v>
      </c>
      <c r="AT15" s="84" t="s">
        <v>66</v>
      </c>
      <c r="AU15" s="80" t="s">
        <v>69</v>
      </c>
    </row>
    <row r="16" spans="1:47" ht="15.75" customHeight="1" x14ac:dyDescent="0.3">
      <c r="A16" s="233" t="s">
        <v>70</v>
      </c>
      <c r="B16" s="66" t="s">
        <v>50</v>
      </c>
      <c r="C16" s="67" t="s">
        <v>71</v>
      </c>
      <c r="D16" s="205">
        <v>2</v>
      </c>
      <c r="E16" s="194">
        <f t="shared" si="4"/>
        <v>8</v>
      </c>
      <c r="F16" s="193">
        <v>1</v>
      </c>
      <c r="G16" s="194">
        <f t="shared" si="5"/>
        <v>4</v>
      </c>
      <c r="H16" s="193">
        <v>2</v>
      </c>
      <c r="I16" s="195" t="s">
        <v>72</v>
      </c>
      <c r="J16" s="196"/>
      <c r="K16" s="194" t="str">
        <f t="shared" si="6"/>
        <v/>
      </c>
      <c r="L16" s="193"/>
      <c r="M16" s="194" t="str">
        <f t="shared" si="7"/>
        <v/>
      </c>
      <c r="N16" s="193"/>
      <c r="O16" s="197"/>
      <c r="P16" s="193"/>
      <c r="Q16" s="194" t="str">
        <f t="shared" si="8"/>
        <v/>
      </c>
      <c r="R16" s="193"/>
      <c r="S16" s="194" t="str">
        <f t="shared" si="9"/>
        <v/>
      </c>
      <c r="T16" s="193"/>
      <c r="U16" s="198"/>
      <c r="V16" s="196"/>
      <c r="W16" s="194" t="str">
        <f t="shared" si="10"/>
        <v/>
      </c>
      <c r="X16" s="193"/>
      <c r="Y16" s="194" t="str">
        <f t="shared" si="11"/>
        <v/>
      </c>
      <c r="Z16" s="193"/>
      <c r="AA16" s="197"/>
      <c r="AB16" s="68"/>
      <c r="AC16" s="69" t="str">
        <f t="shared" si="12"/>
        <v/>
      </c>
      <c r="AD16" s="68"/>
      <c r="AE16" s="69" t="str">
        <f t="shared" si="13"/>
        <v/>
      </c>
      <c r="AF16" s="68"/>
      <c r="AG16" s="72"/>
      <c r="AH16" s="70"/>
      <c r="AI16" s="69" t="str">
        <f t="shared" si="14"/>
        <v/>
      </c>
      <c r="AJ16" s="68"/>
      <c r="AK16" s="69" t="str">
        <f t="shared" si="15"/>
        <v/>
      </c>
      <c r="AL16" s="68"/>
      <c r="AM16" s="71"/>
      <c r="AN16" s="73">
        <f t="shared" si="16"/>
        <v>2</v>
      </c>
      <c r="AO16" s="69">
        <f t="shared" si="17"/>
        <v>8</v>
      </c>
      <c r="AP16" s="74">
        <f t="shared" si="18"/>
        <v>1</v>
      </c>
      <c r="AQ16" s="69">
        <f t="shared" si="19"/>
        <v>4</v>
      </c>
      <c r="AR16" s="74">
        <f t="shared" si="20"/>
        <v>2</v>
      </c>
      <c r="AS16" s="75">
        <f t="shared" si="21"/>
        <v>3</v>
      </c>
      <c r="AT16" s="266" t="s">
        <v>250</v>
      </c>
      <c r="AU16" s="256" t="s">
        <v>59</v>
      </c>
    </row>
    <row r="17" spans="1:47" ht="15.75" customHeight="1" x14ac:dyDescent="0.3">
      <c r="A17" s="234" t="s">
        <v>173</v>
      </c>
      <c r="B17" s="66" t="s">
        <v>50</v>
      </c>
      <c r="C17" s="173" t="s">
        <v>176</v>
      </c>
      <c r="D17" s="205"/>
      <c r="E17" s="194" t="str">
        <f t="shared" si="4"/>
        <v/>
      </c>
      <c r="F17" s="193"/>
      <c r="G17" s="194" t="str">
        <f t="shared" si="5"/>
        <v/>
      </c>
      <c r="H17" s="193"/>
      <c r="I17" s="195"/>
      <c r="J17" s="196"/>
      <c r="K17" s="194" t="str">
        <f t="shared" si="6"/>
        <v/>
      </c>
      <c r="L17" s="193">
        <v>2</v>
      </c>
      <c r="M17" s="194">
        <f t="shared" si="7"/>
        <v>8</v>
      </c>
      <c r="N17" s="193">
        <v>2</v>
      </c>
      <c r="O17" s="200" t="s">
        <v>72</v>
      </c>
      <c r="P17" s="193"/>
      <c r="Q17" s="194" t="str">
        <f t="shared" si="8"/>
        <v/>
      </c>
      <c r="R17" s="193"/>
      <c r="S17" s="194" t="str">
        <f t="shared" si="9"/>
        <v/>
      </c>
      <c r="T17" s="193"/>
      <c r="U17" s="198"/>
      <c r="V17" s="196"/>
      <c r="W17" s="194" t="str">
        <f t="shared" si="10"/>
        <v/>
      </c>
      <c r="X17" s="193"/>
      <c r="Y17" s="194" t="str">
        <f t="shared" si="11"/>
        <v/>
      </c>
      <c r="Z17" s="193"/>
      <c r="AA17" s="197"/>
      <c r="AB17" s="68"/>
      <c r="AC17" s="69" t="str">
        <f t="shared" si="12"/>
        <v/>
      </c>
      <c r="AD17" s="68"/>
      <c r="AE17" s="69" t="str">
        <f t="shared" si="13"/>
        <v/>
      </c>
      <c r="AF17" s="68"/>
      <c r="AG17" s="72"/>
      <c r="AH17" s="70"/>
      <c r="AI17" s="69" t="str">
        <f t="shared" si="14"/>
        <v/>
      </c>
      <c r="AJ17" s="68"/>
      <c r="AK17" s="69" t="str">
        <f t="shared" si="15"/>
        <v/>
      </c>
      <c r="AL17" s="68"/>
      <c r="AM17" s="71"/>
      <c r="AN17" s="73" t="str">
        <f t="shared" si="16"/>
        <v/>
      </c>
      <c r="AO17" s="69" t="str">
        <f t="shared" si="17"/>
        <v/>
      </c>
      <c r="AP17" s="74">
        <f t="shared" si="18"/>
        <v>2</v>
      </c>
      <c r="AQ17" s="69">
        <f t="shared" si="19"/>
        <v>8</v>
      </c>
      <c r="AR17" s="74">
        <f t="shared" si="20"/>
        <v>2</v>
      </c>
      <c r="AS17" s="75">
        <f t="shared" si="21"/>
        <v>2</v>
      </c>
      <c r="AT17" s="163" t="s">
        <v>66</v>
      </c>
      <c r="AU17" s="256" t="s">
        <v>251</v>
      </c>
    </row>
    <row r="18" spans="1:47" ht="15.75" customHeight="1" x14ac:dyDescent="0.3">
      <c r="A18" s="233" t="s">
        <v>75</v>
      </c>
      <c r="B18" s="66" t="s">
        <v>50</v>
      </c>
      <c r="C18" s="67" t="s">
        <v>76</v>
      </c>
      <c r="D18" s="205"/>
      <c r="E18" s="194" t="str">
        <f t="shared" si="4"/>
        <v/>
      </c>
      <c r="F18" s="193"/>
      <c r="G18" s="194" t="str">
        <f t="shared" si="5"/>
        <v/>
      </c>
      <c r="H18" s="193"/>
      <c r="I18" s="195"/>
      <c r="J18" s="196"/>
      <c r="K18" s="194" t="str">
        <f t="shared" si="6"/>
        <v/>
      </c>
      <c r="L18" s="193">
        <v>2</v>
      </c>
      <c r="M18" s="194">
        <f t="shared" si="7"/>
        <v>8</v>
      </c>
      <c r="N18" s="193">
        <v>3</v>
      </c>
      <c r="O18" s="197" t="s">
        <v>72</v>
      </c>
      <c r="P18" s="193"/>
      <c r="Q18" s="194" t="str">
        <f t="shared" si="8"/>
        <v/>
      </c>
      <c r="R18" s="193"/>
      <c r="S18" s="194" t="str">
        <f t="shared" si="9"/>
        <v/>
      </c>
      <c r="T18" s="193"/>
      <c r="U18" s="198"/>
      <c r="V18" s="196"/>
      <c r="W18" s="194" t="str">
        <f t="shared" si="10"/>
        <v/>
      </c>
      <c r="X18" s="193"/>
      <c r="Y18" s="194" t="str">
        <f t="shared" si="11"/>
        <v/>
      </c>
      <c r="Z18" s="193"/>
      <c r="AA18" s="197"/>
      <c r="AB18" s="68"/>
      <c r="AC18" s="69" t="str">
        <f t="shared" si="12"/>
        <v/>
      </c>
      <c r="AD18" s="68"/>
      <c r="AE18" s="69" t="str">
        <f t="shared" si="13"/>
        <v/>
      </c>
      <c r="AF18" s="68"/>
      <c r="AG18" s="72"/>
      <c r="AH18" s="70"/>
      <c r="AI18" s="69" t="str">
        <f t="shared" si="14"/>
        <v/>
      </c>
      <c r="AJ18" s="68"/>
      <c r="AK18" s="69" t="str">
        <f t="shared" si="15"/>
        <v/>
      </c>
      <c r="AL18" s="68"/>
      <c r="AM18" s="71"/>
      <c r="AN18" s="73" t="str">
        <f t="shared" si="16"/>
        <v/>
      </c>
      <c r="AO18" s="69" t="str">
        <f t="shared" si="17"/>
        <v/>
      </c>
      <c r="AP18" s="74">
        <f t="shared" si="18"/>
        <v>2</v>
      </c>
      <c r="AQ18" s="69">
        <f t="shared" si="19"/>
        <v>8</v>
      </c>
      <c r="AR18" s="74">
        <f t="shared" si="20"/>
        <v>3</v>
      </c>
      <c r="AS18" s="75">
        <f t="shared" si="21"/>
        <v>2</v>
      </c>
      <c r="AT18" s="165" t="s">
        <v>77</v>
      </c>
      <c r="AU18" s="80" t="s">
        <v>78</v>
      </c>
    </row>
    <row r="19" spans="1:47" ht="15.75" customHeight="1" x14ac:dyDescent="0.3">
      <c r="A19" s="233" t="s">
        <v>79</v>
      </c>
      <c r="B19" s="66" t="s">
        <v>50</v>
      </c>
      <c r="C19" s="183" t="s">
        <v>80</v>
      </c>
      <c r="D19" s="205"/>
      <c r="E19" s="194" t="str">
        <f t="shared" si="4"/>
        <v/>
      </c>
      <c r="F19" s="193"/>
      <c r="G19" s="194" t="str">
        <f t="shared" si="5"/>
        <v/>
      </c>
      <c r="H19" s="193"/>
      <c r="I19" s="195"/>
      <c r="J19" s="196">
        <v>2</v>
      </c>
      <c r="K19" s="194">
        <f t="shared" si="6"/>
        <v>8</v>
      </c>
      <c r="L19" s="193">
        <v>2</v>
      </c>
      <c r="M19" s="194">
        <f t="shared" si="7"/>
        <v>8</v>
      </c>
      <c r="N19" s="193">
        <v>5</v>
      </c>
      <c r="O19" s="200" t="s">
        <v>234</v>
      </c>
      <c r="P19" s="193"/>
      <c r="Q19" s="194" t="str">
        <f t="shared" si="8"/>
        <v/>
      </c>
      <c r="R19" s="193"/>
      <c r="S19" s="194" t="str">
        <f t="shared" si="9"/>
        <v/>
      </c>
      <c r="T19" s="193"/>
      <c r="U19" s="198"/>
      <c r="V19" s="196"/>
      <c r="W19" s="194" t="str">
        <f t="shared" si="10"/>
        <v/>
      </c>
      <c r="X19" s="193"/>
      <c r="Y19" s="194" t="str">
        <f t="shared" si="11"/>
        <v/>
      </c>
      <c r="Z19" s="193"/>
      <c r="AA19" s="197"/>
      <c r="AB19" s="68"/>
      <c r="AC19" s="69" t="str">
        <f t="shared" si="12"/>
        <v/>
      </c>
      <c r="AD19" s="68"/>
      <c r="AE19" s="69" t="str">
        <f t="shared" si="13"/>
        <v/>
      </c>
      <c r="AF19" s="68"/>
      <c r="AG19" s="72"/>
      <c r="AH19" s="70"/>
      <c r="AI19" s="69" t="str">
        <f t="shared" si="14"/>
        <v/>
      </c>
      <c r="AJ19" s="68"/>
      <c r="AK19" s="69" t="str">
        <f t="shared" si="15"/>
        <v/>
      </c>
      <c r="AL19" s="68"/>
      <c r="AM19" s="71"/>
      <c r="AN19" s="73">
        <f t="shared" si="16"/>
        <v>2</v>
      </c>
      <c r="AO19" s="69">
        <f t="shared" si="17"/>
        <v>8</v>
      </c>
      <c r="AP19" s="74">
        <f t="shared" si="18"/>
        <v>2</v>
      </c>
      <c r="AQ19" s="69">
        <f t="shared" si="19"/>
        <v>8</v>
      </c>
      <c r="AR19" s="74">
        <f t="shared" si="20"/>
        <v>5</v>
      </c>
      <c r="AS19" s="75">
        <f t="shared" si="21"/>
        <v>4</v>
      </c>
      <c r="AT19" s="332" t="s">
        <v>262</v>
      </c>
      <c r="AU19" s="80" t="s">
        <v>81</v>
      </c>
    </row>
    <row r="20" spans="1:47" ht="15.75" customHeight="1" x14ac:dyDescent="0.3">
      <c r="A20" s="233" t="s">
        <v>83</v>
      </c>
      <c r="B20" s="66" t="s">
        <v>50</v>
      </c>
      <c r="C20" s="67" t="s">
        <v>82</v>
      </c>
      <c r="D20" s="205"/>
      <c r="E20" s="194" t="str">
        <f t="shared" si="4"/>
        <v/>
      </c>
      <c r="F20" s="193"/>
      <c r="G20" s="194" t="str">
        <f t="shared" si="5"/>
        <v/>
      </c>
      <c r="H20" s="193"/>
      <c r="I20" s="195"/>
      <c r="J20" s="196">
        <v>2</v>
      </c>
      <c r="K20" s="194">
        <f t="shared" si="6"/>
        <v>8</v>
      </c>
      <c r="L20" s="193">
        <v>2</v>
      </c>
      <c r="M20" s="194">
        <f t="shared" si="7"/>
        <v>8</v>
      </c>
      <c r="N20" s="193">
        <v>5</v>
      </c>
      <c r="O20" s="197" t="s">
        <v>50</v>
      </c>
      <c r="P20" s="193"/>
      <c r="Q20" s="194" t="str">
        <f t="shared" si="8"/>
        <v/>
      </c>
      <c r="R20" s="193"/>
      <c r="S20" s="194" t="str">
        <f t="shared" si="9"/>
        <v/>
      </c>
      <c r="T20" s="193"/>
      <c r="U20" s="198"/>
      <c r="V20" s="196"/>
      <c r="W20" s="194" t="str">
        <f t="shared" si="10"/>
        <v/>
      </c>
      <c r="X20" s="193"/>
      <c r="Y20" s="194" t="str">
        <f t="shared" si="11"/>
        <v/>
      </c>
      <c r="Z20" s="193"/>
      <c r="AA20" s="197"/>
      <c r="AB20" s="68"/>
      <c r="AC20" s="69" t="str">
        <f t="shared" si="12"/>
        <v/>
      </c>
      <c r="AD20" s="68"/>
      <c r="AE20" s="69" t="str">
        <f t="shared" si="13"/>
        <v/>
      </c>
      <c r="AF20" s="68"/>
      <c r="AG20" s="72"/>
      <c r="AH20" s="70"/>
      <c r="AI20" s="69" t="str">
        <f t="shared" si="14"/>
        <v/>
      </c>
      <c r="AJ20" s="68"/>
      <c r="AK20" s="69" t="str">
        <f t="shared" si="15"/>
        <v/>
      </c>
      <c r="AL20" s="68"/>
      <c r="AM20" s="71"/>
      <c r="AN20" s="73">
        <f t="shared" si="16"/>
        <v>2</v>
      </c>
      <c r="AO20" s="69">
        <f t="shared" si="17"/>
        <v>8</v>
      </c>
      <c r="AP20" s="74">
        <f t="shared" si="18"/>
        <v>2</v>
      </c>
      <c r="AQ20" s="69">
        <f t="shared" si="19"/>
        <v>8</v>
      </c>
      <c r="AR20" s="74">
        <f t="shared" si="20"/>
        <v>5</v>
      </c>
      <c r="AS20" s="75">
        <f t="shared" si="21"/>
        <v>4</v>
      </c>
      <c r="AT20" s="84" t="s">
        <v>85</v>
      </c>
      <c r="AU20" s="80" t="s">
        <v>84</v>
      </c>
    </row>
    <row r="21" spans="1:47" ht="15.75" customHeight="1" x14ac:dyDescent="0.3">
      <c r="A21" s="234" t="s">
        <v>174</v>
      </c>
      <c r="B21" s="66" t="s">
        <v>50</v>
      </c>
      <c r="C21" s="67" t="s">
        <v>86</v>
      </c>
      <c r="D21" s="205"/>
      <c r="E21" s="194" t="str">
        <f t="shared" si="4"/>
        <v/>
      </c>
      <c r="F21" s="193"/>
      <c r="G21" s="194" t="str">
        <f t="shared" si="5"/>
        <v/>
      </c>
      <c r="H21" s="193"/>
      <c r="I21" s="195"/>
      <c r="J21" s="196">
        <v>2</v>
      </c>
      <c r="K21" s="194">
        <f t="shared" si="6"/>
        <v>8</v>
      </c>
      <c r="L21" s="193">
        <v>1</v>
      </c>
      <c r="M21" s="194">
        <f t="shared" si="7"/>
        <v>4</v>
      </c>
      <c r="N21" s="193">
        <v>4</v>
      </c>
      <c r="O21" s="200" t="s">
        <v>233</v>
      </c>
      <c r="P21" s="193"/>
      <c r="Q21" s="194" t="str">
        <f t="shared" si="8"/>
        <v/>
      </c>
      <c r="R21" s="193"/>
      <c r="S21" s="194" t="str">
        <f t="shared" si="9"/>
        <v/>
      </c>
      <c r="T21" s="193"/>
      <c r="U21" s="198"/>
      <c r="V21" s="196"/>
      <c r="W21" s="194" t="str">
        <f t="shared" si="10"/>
        <v/>
      </c>
      <c r="X21" s="193"/>
      <c r="Y21" s="194" t="str">
        <f t="shared" si="11"/>
        <v/>
      </c>
      <c r="Z21" s="193"/>
      <c r="AA21" s="197"/>
      <c r="AB21" s="68"/>
      <c r="AC21" s="69" t="str">
        <f t="shared" si="12"/>
        <v/>
      </c>
      <c r="AD21" s="68"/>
      <c r="AE21" s="69" t="str">
        <f t="shared" si="13"/>
        <v/>
      </c>
      <c r="AF21" s="68"/>
      <c r="AG21" s="72"/>
      <c r="AH21" s="70"/>
      <c r="AI21" s="69" t="str">
        <f t="shared" si="14"/>
        <v/>
      </c>
      <c r="AJ21" s="68"/>
      <c r="AK21" s="69" t="str">
        <f t="shared" si="15"/>
        <v/>
      </c>
      <c r="AL21" s="68"/>
      <c r="AM21" s="71"/>
      <c r="AN21" s="73">
        <f t="shared" si="16"/>
        <v>2</v>
      </c>
      <c r="AO21" s="69">
        <f t="shared" si="17"/>
        <v>8</v>
      </c>
      <c r="AP21" s="74">
        <f t="shared" si="18"/>
        <v>1</v>
      </c>
      <c r="AQ21" s="69">
        <f t="shared" si="19"/>
        <v>4</v>
      </c>
      <c r="AR21" s="74">
        <f t="shared" si="20"/>
        <v>4</v>
      </c>
      <c r="AS21" s="75">
        <f t="shared" si="21"/>
        <v>3</v>
      </c>
      <c r="AT21" s="84" t="s">
        <v>66</v>
      </c>
      <c r="AU21" s="80" t="s">
        <v>87</v>
      </c>
    </row>
    <row r="22" spans="1:47" ht="15.75" customHeight="1" x14ac:dyDescent="0.3">
      <c r="A22" s="233" t="s">
        <v>89</v>
      </c>
      <c r="B22" s="66" t="s">
        <v>50</v>
      </c>
      <c r="C22" s="152" t="s">
        <v>88</v>
      </c>
      <c r="D22" s="205"/>
      <c r="E22" s="194" t="str">
        <f t="shared" si="4"/>
        <v/>
      </c>
      <c r="F22" s="193"/>
      <c r="G22" s="194" t="str">
        <f t="shared" si="5"/>
        <v/>
      </c>
      <c r="H22" s="193"/>
      <c r="I22" s="195"/>
      <c r="J22" s="196">
        <v>3</v>
      </c>
      <c r="K22" s="194">
        <f t="shared" si="6"/>
        <v>12</v>
      </c>
      <c r="L22" s="193">
        <v>1</v>
      </c>
      <c r="M22" s="194">
        <f t="shared" si="7"/>
        <v>4</v>
      </c>
      <c r="N22" s="193">
        <v>5</v>
      </c>
      <c r="O22" s="197" t="s">
        <v>50</v>
      </c>
      <c r="P22" s="193"/>
      <c r="Q22" s="194" t="str">
        <f t="shared" si="8"/>
        <v/>
      </c>
      <c r="R22" s="193"/>
      <c r="S22" s="194" t="str">
        <f t="shared" si="9"/>
        <v/>
      </c>
      <c r="T22" s="193"/>
      <c r="U22" s="198"/>
      <c r="V22" s="196"/>
      <c r="W22" s="194" t="str">
        <f t="shared" si="10"/>
        <v/>
      </c>
      <c r="X22" s="193"/>
      <c r="Y22" s="194" t="str">
        <f t="shared" si="11"/>
        <v/>
      </c>
      <c r="Z22" s="193"/>
      <c r="AA22" s="197"/>
      <c r="AB22" s="68"/>
      <c r="AC22" s="69" t="str">
        <f t="shared" si="12"/>
        <v/>
      </c>
      <c r="AD22" s="68"/>
      <c r="AE22" s="69" t="str">
        <f t="shared" si="13"/>
        <v/>
      </c>
      <c r="AF22" s="68"/>
      <c r="AG22" s="72"/>
      <c r="AH22" s="70"/>
      <c r="AI22" s="69" t="str">
        <f t="shared" si="14"/>
        <v/>
      </c>
      <c r="AJ22" s="68"/>
      <c r="AK22" s="69" t="str">
        <f t="shared" si="15"/>
        <v/>
      </c>
      <c r="AL22" s="68"/>
      <c r="AM22" s="71"/>
      <c r="AN22" s="73">
        <f t="shared" si="16"/>
        <v>3</v>
      </c>
      <c r="AO22" s="69">
        <f t="shared" si="17"/>
        <v>12</v>
      </c>
      <c r="AP22" s="74">
        <f t="shared" si="18"/>
        <v>1</v>
      </c>
      <c r="AQ22" s="69">
        <f t="shared" si="19"/>
        <v>4</v>
      </c>
      <c r="AR22" s="74">
        <f t="shared" si="20"/>
        <v>5</v>
      </c>
      <c r="AS22" s="75">
        <f t="shared" si="21"/>
        <v>4</v>
      </c>
      <c r="AT22" s="83" t="s">
        <v>90</v>
      </c>
      <c r="AU22" s="80" t="s">
        <v>91</v>
      </c>
    </row>
    <row r="23" spans="1:47" ht="15.75" customHeight="1" x14ac:dyDescent="0.3">
      <c r="A23" s="233" t="s">
        <v>92</v>
      </c>
      <c r="B23" s="66" t="s">
        <v>50</v>
      </c>
      <c r="C23" s="67" t="s">
        <v>93</v>
      </c>
      <c r="D23" s="205"/>
      <c r="E23" s="194" t="str">
        <f t="shared" si="4"/>
        <v/>
      </c>
      <c r="F23" s="193"/>
      <c r="G23" s="194" t="str">
        <f t="shared" si="5"/>
        <v/>
      </c>
      <c r="H23" s="193"/>
      <c r="I23" s="195"/>
      <c r="J23" s="196">
        <v>1</v>
      </c>
      <c r="K23" s="194">
        <f t="shared" si="6"/>
        <v>4</v>
      </c>
      <c r="L23" s="193">
        <v>1</v>
      </c>
      <c r="M23" s="194">
        <f t="shared" si="7"/>
        <v>4</v>
      </c>
      <c r="N23" s="193">
        <v>3</v>
      </c>
      <c r="O23" s="200" t="s">
        <v>100</v>
      </c>
      <c r="P23" s="193"/>
      <c r="Q23" s="194" t="str">
        <f t="shared" si="8"/>
        <v/>
      </c>
      <c r="R23" s="193"/>
      <c r="S23" s="194" t="str">
        <f t="shared" si="9"/>
        <v/>
      </c>
      <c r="T23" s="193"/>
      <c r="U23" s="198"/>
      <c r="V23" s="196"/>
      <c r="W23" s="194" t="str">
        <f t="shared" si="10"/>
        <v/>
      </c>
      <c r="X23" s="193"/>
      <c r="Y23" s="194" t="str">
        <f t="shared" si="11"/>
        <v/>
      </c>
      <c r="Z23" s="193"/>
      <c r="AA23" s="197"/>
      <c r="AB23" s="68"/>
      <c r="AC23" s="69" t="str">
        <f t="shared" si="12"/>
        <v/>
      </c>
      <c r="AD23" s="68"/>
      <c r="AE23" s="69" t="str">
        <f t="shared" si="13"/>
        <v/>
      </c>
      <c r="AF23" s="68"/>
      <c r="AG23" s="72"/>
      <c r="AH23" s="70"/>
      <c r="AI23" s="69" t="str">
        <f t="shared" si="14"/>
        <v/>
      </c>
      <c r="AJ23" s="68"/>
      <c r="AK23" s="69" t="str">
        <f t="shared" si="15"/>
        <v/>
      </c>
      <c r="AL23" s="68"/>
      <c r="AM23" s="71"/>
      <c r="AN23" s="73">
        <f t="shared" si="16"/>
        <v>1</v>
      </c>
      <c r="AO23" s="69">
        <f t="shared" si="17"/>
        <v>4</v>
      </c>
      <c r="AP23" s="74">
        <f t="shared" si="18"/>
        <v>1</v>
      </c>
      <c r="AQ23" s="69">
        <f t="shared" si="19"/>
        <v>4</v>
      </c>
      <c r="AR23" s="74">
        <f t="shared" si="20"/>
        <v>3</v>
      </c>
      <c r="AS23" s="75">
        <f t="shared" si="21"/>
        <v>2</v>
      </c>
      <c r="AT23" s="84" t="s">
        <v>66</v>
      </c>
      <c r="AU23" s="268" t="s">
        <v>87</v>
      </c>
    </row>
    <row r="24" spans="1:47" ht="15.75" customHeight="1" x14ac:dyDescent="0.3">
      <c r="A24" s="233" t="s">
        <v>94</v>
      </c>
      <c r="B24" s="66" t="s">
        <v>50</v>
      </c>
      <c r="C24" s="67" t="s">
        <v>95</v>
      </c>
      <c r="D24" s="205"/>
      <c r="E24" s="194" t="str">
        <f t="shared" si="4"/>
        <v/>
      </c>
      <c r="F24" s="193"/>
      <c r="G24" s="194" t="str">
        <f t="shared" si="5"/>
        <v/>
      </c>
      <c r="H24" s="193"/>
      <c r="I24" s="195"/>
      <c r="J24" s="196"/>
      <c r="K24" s="194" t="str">
        <f t="shared" si="6"/>
        <v/>
      </c>
      <c r="L24" s="193"/>
      <c r="M24" s="194" t="str">
        <f t="shared" si="7"/>
        <v/>
      </c>
      <c r="N24" s="193"/>
      <c r="O24" s="197"/>
      <c r="P24" s="196">
        <v>1</v>
      </c>
      <c r="Q24" s="194">
        <f t="shared" si="8"/>
        <v>4</v>
      </c>
      <c r="R24" s="193">
        <v>1</v>
      </c>
      <c r="S24" s="194">
        <f t="shared" si="9"/>
        <v>4</v>
      </c>
      <c r="T24" s="193">
        <v>3</v>
      </c>
      <c r="U24" s="197" t="s">
        <v>50</v>
      </c>
      <c r="V24" s="196"/>
      <c r="W24" s="194" t="str">
        <f t="shared" si="10"/>
        <v/>
      </c>
      <c r="X24" s="193"/>
      <c r="Y24" s="194" t="str">
        <f t="shared" si="11"/>
        <v/>
      </c>
      <c r="Z24" s="193"/>
      <c r="AA24" s="197"/>
      <c r="AB24" s="68"/>
      <c r="AC24" s="69" t="str">
        <f t="shared" si="12"/>
        <v/>
      </c>
      <c r="AD24" s="68"/>
      <c r="AE24" s="69" t="str">
        <f t="shared" si="13"/>
        <v/>
      </c>
      <c r="AF24" s="68"/>
      <c r="AG24" s="72"/>
      <c r="AH24" s="70"/>
      <c r="AI24" s="69" t="str">
        <f t="shared" si="14"/>
        <v/>
      </c>
      <c r="AJ24" s="68"/>
      <c r="AK24" s="69" t="str">
        <f t="shared" si="15"/>
        <v/>
      </c>
      <c r="AL24" s="68"/>
      <c r="AM24" s="71"/>
      <c r="AN24" s="73">
        <f t="shared" si="16"/>
        <v>1</v>
      </c>
      <c r="AO24" s="69">
        <f t="shared" si="17"/>
        <v>4</v>
      </c>
      <c r="AP24" s="74">
        <f t="shared" si="18"/>
        <v>1</v>
      </c>
      <c r="AQ24" s="69">
        <f t="shared" si="19"/>
        <v>4</v>
      </c>
      <c r="AR24" s="74">
        <f t="shared" si="20"/>
        <v>3</v>
      </c>
      <c r="AS24" s="75">
        <f t="shared" si="21"/>
        <v>2</v>
      </c>
      <c r="AT24" s="266" t="s">
        <v>254</v>
      </c>
      <c r="AU24" s="256" t="s">
        <v>253</v>
      </c>
    </row>
    <row r="25" spans="1:47" ht="15.75" customHeight="1" x14ac:dyDescent="0.3">
      <c r="A25" s="233" t="s">
        <v>96</v>
      </c>
      <c r="B25" s="66" t="s">
        <v>50</v>
      </c>
      <c r="C25" s="67" t="s">
        <v>97</v>
      </c>
      <c r="D25" s="205"/>
      <c r="E25" s="194" t="str">
        <f t="shared" si="4"/>
        <v/>
      </c>
      <c r="F25" s="193"/>
      <c r="G25" s="194" t="str">
        <f t="shared" si="5"/>
        <v/>
      </c>
      <c r="H25" s="193"/>
      <c r="I25" s="195"/>
      <c r="J25" s="196"/>
      <c r="K25" s="194" t="str">
        <f t="shared" si="6"/>
        <v/>
      </c>
      <c r="L25" s="193"/>
      <c r="M25" s="194" t="str">
        <f t="shared" si="7"/>
        <v/>
      </c>
      <c r="N25" s="193"/>
      <c r="O25" s="197"/>
      <c r="P25" s="193">
        <v>2</v>
      </c>
      <c r="Q25" s="194">
        <f t="shared" si="8"/>
        <v>8</v>
      </c>
      <c r="R25" s="193">
        <v>1</v>
      </c>
      <c r="S25" s="194">
        <f t="shared" si="9"/>
        <v>4</v>
      </c>
      <c r="T25" s="193">
        <v>3</v>
      </c>
      <c r="U25" s="198" t="s">
        <v>50</v>
      </c>
      <c r="V25" s="196"/>
      <c r="W25" s="194" t="str">
        <f t="shared" si="10"/>
        <v/>
      </c>
      <c r="X25" s="193"/>
      <c r="Y25" s="194" t="str">
        <f t="shared" si="11"/>
        <v/>
      </c>
      <c r="Z25" s="193"/>
      <c r="AA25" s="197"/>
      <c r="AB25" s="68"/>
      <c r="AC25" s="69" t="str">
        <f t="shared" si="12"/>
        <v/>
      </c>
      <c r="AD25" s="68"/>
      <c r="AE25" s="69" t="str">
        <f t="shared" si="13"/>
        <v/>
      </c>
      <c r="AF25" s="68"/>
      <c r="AG25" s="72"/>
      <c r="AH25" s="70"/>
      <c r="AI25" s="69" t="str">
        <f t="shared" si="14"/>
        <v/>
      </c>
      <c r="AJ25" s="68"/>
      <c r="AK25" s="69" t="str">
        <f t="shared" si="15"/>
        <v/>
      </c>
      <c r="AL25" s="68"/>
      <c r="AM25" s="71"/>
      <c r="AN25" s="73">
        <f t="shared" si="16"/>
        <v>2</v>
      </c>
      <c r="AO25" s="69">
        <f t="shared" si="17"/>
        <v>8</v>
      </c>
      <c r="AP25" s="74">
        <f t="shared" si="18"/>
        <v>1</v>
      </c>
      <c r="AQ25" s="69">
        <f t="shared" si="19"/>
        <v>4</v>
      </c>
      <c r="AR25" s="74">
        <f t="shared" si="20"/>
        <v>3</v>
      </c>
      <c r="AS25" s="75">
        <f t="shared" si="21"/>
        <v>3</v>
      </c>
      <c r="AT25" s="180" t="s">
        <v>285</v>
      </c>
      <c r="AU25" s="80" t="s">
        <v>101</v>
      </c>
    </row>
    <row r="26" spans="1:47" ht="15.75" customHeight="1" x14ac:dyDescent="0.3">
      <c r="A26" s="235" t="s">
        <v>98</v>
      </c>
      <c r="B26" s="181" t="s">
        <v>50</v>
      </c>
      <c r="C26" s="67" t="s">
        <v>99</v>
      </c>
      <c r="D26" s="205"/>
      <c r="E26" s="194" t="str">
        <f t="shared" si="4"/>
        <v/>
      </c>
      <c r="F26" s="193"/>
      <c r="G26" s="194" t="str">
        <f t="shared" si="5"/>
        <v/>
      </c>
      <c r="H26" s="193"/>
      <c r="I26" s="195"/>
      <c r="J26" s="196"/>
      <c r="K26" s="194" t="str">
        <f t="shared" si="6"/>
        <v/>
      </c>
      <c r="L26" s="193"/>
      <c r="M26" s="194" t="str">
        <f t="shared" si="7"/>
        <v/>
      </c>
      <c r="N26" s="193"/>
      <c r="O26" s="197"/>
      <c r="P26" s="193">
        <v>1</v>
      </c>
      <c r="Q26" s="194">
        <f t="shared" si="8"/>
        <v>4</v>
      </c>
      <c r="R26" s="193">
        <v>1</v>
      </c>
      <c r="S26" s="194">
        <f t="shared" si="9"/>
        <v>4</v>
      </c>
      <c r="T26" s="193">
        <v>3</v>
      </c>
      <c r="U26" s="198" t="s">
        <v>100</v>
      </c>
      <c r="V26" s="196"/>
      <c r="W26" s="194" t="str">
        <f t="shared" si="10"/>
        <v/>
      </c>
      <c r="X26" s="193"/>
      <c r="Y26" s="194" t="str">
        <f t="shared" si="11"/>
        <v/>
      </c>
      <c r="Z26" s="193"/>
      <c r="AA26" s="197"/>
      <c r="AB26" s="68"/>
      <c r="AC26" s="69" t="str">
        <f t="shared" si="12"/>
        <v/>
      </c>
      <c r="AD26" s="68"/>
      <c r="AE26" s="69" t="str">
        <f t="shared" si="13"/>
        <v/>
      </c>
      <c r="AF26" s="68"/>
      <c r="AG26" s="72"/>
      <c r="AH26" s="70"/>
      <c r="AI26" s="69" t="str">
        <f t="shared" si="14"/>
        <v/>
      </c>
      <c r="AJ26" s="68"/>
      <c r="AK26" s="69" t="str">
        <f t="shared" si="15"/>
        <v/>
      </c>
      <c r="AL26" s="68"/>
      <c r="AM26" s="71"/>
      <c r="AN26" s="73">
        <f t="shared" si="16"/>
        <v>1</v>
      </c>
      <c r="AO26" s="69">
        <f t="shared" si="17"/>
        <v>4</v>
      </c>
      <c r="AP26" s="74">
        <f>IF(F26+L26+R26+X26+AD26+AJ26=0,"",F26+L26+R26+X26+AD26+AJ26)</f>
        <v>1</v>
      </c>
      <c r="AQ26" s="69">
        <f>IF((L26+F26+R26+X26+AD26+AJ26)*4=0,"",(L26+F26+R26+X26+AD26+AJ26)*4)</f>
        <v>4</v>
      </c>
      <c r="AR26" s="74">
        <f t="shared" si="20"/>
        <v>3</v>
      </c>
      <c r="AS26" s="75">
        <f>IF(D26+F26+L26+J26+P26+R26+V26+X26+AB26+AD26+AH26+AJ26=0,"",D26+F26+L26+J26+P26+R26+V26+X26+AB26+AD26+AH26+AJ26)</f>
        <v>2</v>
      </c>
      <c r="AT26" s="82" t="s">
        <v>66</v>
      </c>
      <c r="AU26" s="80" t="s">
        <v>104</v>
      </c>
    </row>
    <row r="27" spans="1:47" ht="15.75" customHeight="1" x14ac:dyDescent="0.3">
      <c r="A27" s="306" t="s">
        <v>102</v>
      </c>
      <c r="B27" s="141" t="s">
        <v>50</v>
      </c>
      <c r="C27" s="67" t="s">
        <v>103</v>
      </c>
      <c r="D27" s="205"/>
      <c r="E27" s="194" t="str">
        <f t="shared" si="4"/>
        <v/>
      </c>
      <c r="F27" s="193"/>
      <c r="G27" s="194" t="str">
        <f t="shared" si="5"/>
        <v/>
      </c>
      <c r="H27" s="193"/>
      <c r="I27" s="195"/>
      <c r="J27" s="196"/>
      <c r="K27" s="194" t="str">
        <f t="shared" si="6"/>
        <v/>
      </c>
      <c r="L27" s="193"/>
      <c r="M27" s="194" t="str">
        <f t="shared" si="7"/>
        <v/>
      </c>
      <c r="N27" s="193"/>
      <c r="O27" s="197"/>
      <c r="P27" s="193">
        <v>1</v>
      </c>
      <c r="Q27" s="194">
        <f t="shared" si="8"/>
        <v>4</v>
      </c>
      <c r="R27" s="193">
        <v>1</v>
      </c>
      <c r="S27" s="194">
        <f t="shared" si="9"/>
        <v>4</v>
      </c>
      <c r="T27" s="193">
        <v>3</v>
      </c>
      <c r="U27" s="198" t="s">
        <v>72</v>
      </c>
      <c r="V27" s="196"/>
      <c r="W27" s="194" t="str">
        <f t="shared" si="10"/>
        <v/>
      </c>
      <c r="X27" s="193"/>
      <c r="Y27" s="194" t="str">
        <f t="shared" si="11"/>
        <v/>
      </c>
      <c r="Z27" s="193"/>
      <c r="AA27" s="197"/>
      <c r="AB27" s="68"/>
      <c r="AC27" s="69" t="str">
        <f t="shared" si="12"/>
        <v/>
      </c>
      <c r="AD27" s="68"/>
      <c r="AE27" s="69" t="str">
        <f t="shared" si="13"/>
        <v/>
      </c>
      <c r="AF27" s="68"/>
      <c r="AG27" s="72"/>
      <c r="AH27" s="70"/>
      <c r="AI27" s="69" t="str">
        <f t="shared" si="14"/>
        <v/>
      </c>
      <c r="AJ27" s="68"/>
      <c r="AK27" s="69" t="str">
        <f t="shared" si="15"/>
        <v/>
      </c>
      <c r="AL27" s="68"/>
      <c r="AM27" s="71"/>
      <c r="AN27" s="73">
        <f t="shared" si="16"/>
        <v>1</v>
      </c>
      <c r="AO27" s="69">
        <f t="shared" si="17"/>
        <v>4</v>
      </c>
      <c r="AP27" s="74">
        <f t="shared" si="18"/>
        <v>1</v>
      </c>
      <c r="AQ27" s="69">
        <f t="shared" si="19"/>
        <v>4</v>
      </c>
      <c r="AR27" s="74">
        <f t="shared" si="20"/>
        <v>3</v>
      </c>
      <c r="AS27" s="75">
        <f t="shared" si="21"/>
        <v>2</v>
      </c>
      <c r="AT27" s="82" t="s">
        <v>66</v>
      </c>
      <c r="AU27" s="80" t="s">
        <v>105</v>
      </c>
    </row>
    <row r="28" spans="1:47" ht="16.5" customHeight="1" x14ac:dyDescent="0.3">
      <c r="A28" s="306" t="s">
        <v>108</v>
      </c>
      <c r="B28" s="141" t="s">
        <v>50</v>
      </c>
      <c r="C28" s="183" t="s">
        <v>106</v>
      </c>
      <c r="D28" s="205"/>
      <c r="E28" s="194" t="str">
        <f t="shared" si="4"/>
        <v/>
      </c>
      <c r="F28" s="193"/>
      <c r="G28" s="194" t="str">
        <f t="shared" si="5"/>
        <v/>
      </c>
      <c r="H28" s="193"/>
      <c r="I28" s="195"/>
      <c r="J28" s="196"/>
      <c r="K28" s="194" t="str">
        <f t="shared" si="6"/>
        <v/>
      </c>
      <c r="L28" s="193"/>
      <c r="M28" s="194" t="str">
        <f t="shared" si="7"/>
        <v/>
      </c>
      <c r="N28" s="193"/>
      <c r="O28" s="197"/>
      <c r="P28" s="193">
        <v>2</v>
      </c>
      <c r="Q28" s="194">
        <f t="shared" si="8"/>
        <v>8</v>
      </c>
      <c r="R28" s="193">
        <v>2</v>
      </c>
      <c r="S28" s="194">
        <f t="shared" si="9"/>
        <v>8</v>
      </c>
      <c r="T28" s="193">
        <v>5</v>
      </c>
      <c r="U28" s="216" t="s">
        <v>107</v>
      </c>
      <c r="V28" s="196"/>
      <c r="W28" s="194" t="str">
        <f t="shared" si="10"/>
        <v/>
      </c>
      <c r="X28" s="193"/>
      <c r="Y28" s="194" t="str">
        <f t="shared" si="11"/>
        <v/>
      </c>
      <c r="Z28" s="193"/>
      <c r="AA28" s="197"/>
      <c r="AB28" s="68"/>
      <c r="AC28" s="69" t="str">
        <f t="shared" si="12"/>
        <v/>
      </c>
      <c r="AD28" s="68"/>
      <c r="AE28" s="69" t="str">
        <f t="shared" si="13"/>
        <v/>
      </c>
      <c r="AF28" s="68"/>
      <c r="AG28" s="72"/>
      <c r="AH28" s="70"/>
      <c r="AI28" s="69" t="str">
        <f t="shared" si="14"/>
        <v/>
      </c>
      <c r="AJ28" s="68"/>
      <c r="AK28" s="69" t="str">
        <f t="shared" si="15"/>
        <v/>
      </c>
      <c r="AL28" s="68"/>
      <c r="AM28" s="71"/>
      <c r="AN28" s="73">
        <f t="shared" si="16"/>
        <v>2</v>
      </c>
      <c r="AO28" s="69">
        <f t="shared" si="17"/>
        <v>8</v>
      </c>
      <c r="AP28" s="74">
        <f t="shared" si="18"/>
        <v>2</v>
      </c>
      <c r="AQ28" s="69">
        <f t="shared" si="19"/>
        <v>8</v>
      </c>
      <c r="AR28" s="74">
        <f t="shared" si="20"/>
        <v>5</v>
      </c>
      <c r="AS28" s="75">
        <f t="shared" si="21"/>
        <v>4</v>
      </c>
      <c r="AT28" s="82" t="s">
        <v>66</v>
      </c>
      <c r="AU28" s="256" t="s">
        <v>65</v>
      </c>
    </row>
    <row r="29" spans="1:47" ht="15.75" customHeight="1" x14ac:dyDescent="0.3">
      <c r="A29" s="236" t="s">
        <v>246</v>
      </c>
      <c r="B29" s="141" t="s">
        <v>50</v>
      </c>
      <c r="C29" s="173" t="s">
        <v>171</v>
      </c>
      <c r="D29" s="205"/>
      <c r="E29" s="194" t="str">
        <f t="shared" si="4"/>
        <v/>
      </c>
      <c r="F29" s="193"/>
      <c r="G29" s="194" t="str">
        <f t="shared" si="5"/>
        <v/>
      </c>
      <c r="H29" s="193"/>
      <c r="I29" s="195"/>
      <c r="J29" s="196"/>
      <c r="K29" s="194" t="str">
        <f>IF(J29*4=0,"",J29*4)</f>
        <v/>
      </c>
      <c r="L29" s="193"/>
      <c r="M29" s="194" t="str">
        <f t="shared" si="7"/>
        <v/>
      </c>
      <c r="N29" s="193"/>
      <c r="O29" s="197"/>
      <c r="P29" s="193"/>
      <c r="Q29" s="194" t="str">
        <f>IF(P29*4=0,"",P29*4)</f>
        <v/>
      </c>
      <c r="R29" s="193">
        <v>2</v>
      </c>
      <c r="S29" s="194">
        <f t="shared" si="9"/>
        <v>8</v>
      </c>
      <c r="T29" s="193">
        <v>2</v>
      </c>
      <c r="U29" s="198" t="s">
        <v>72</v>
      </c>
      <c r="V29" s="196"/>
      <c r="W29" s="194" t="str">
        <f t="shared" ref="W29:W34" si="22">IF(V29*4=0,"",V29*4)</f>
        <v/>
      </c>
      <c r="X29" s="193"/>
      <c r="Y29" s="194" t="str">
        <f>IF(X29*4=0,"",X29*4)</f>
        <v/>
      </c>
      <c r="Z29" s="193"/>
      <c r="AA29" s="197"/>
      <c r="AB29" s="68"/>
      <c r="AC29" s="69" t="str">
        <f>IF(AB29*4=0,"",AB29*4)</f>
        <v/>
      </c>
      <c r="AD29" s="68"/>
      <c r="AE29" s="69" t="str">
        <f>IF(AD29*4=0,"",AD29*4)</f>
        <v/>
      </c>
      <c r="AF29" s="68"/>
      <c r="AG29" s="72"/>
      <c r="AH29" s="70"/>
      <c r="AI29" s="69" t="str">
        <f>IF(AH29*4=0,"",AH29*4)</f>
        <v/>
      </c>
      <c r="AJ29" s="68"/>
      <c r="AK29" s="69" t="str">
        <f>IF(AJ29*4=0,"",AJ29*4)</f>
        <v/>
      </c>
      <c r="AL29" s="68"/>
      <c r="AM29" s="71"/>
      <c r="AN29" s="73" t="str">
        <f t="shared" si="0"/>
        <v/>
      </c>
      <c r="AO29" s="69" t="str">
        <f t="shared" ref="AO29:AO37" si="23">IF((D29+J29+P29+V29+AB29+AH29)*4=0,"",(D29+J29+P29+V29+AB29+AH29)*4)</f>
        <v/>
      </c>
      <c r="AP29" s="74">
        <f t="shared" si="1"/>
        <v>2</v>
      </c>
      <c r="AQ29" s="69">
        <f t="shared" ref="AQ29:AQ37" si="24">IF((L29+F29+R29+X29+AD29+AJ29)*4=0,"",(L29+F29+R29+X29+AD29+AJ29)*4)</f>
        <v>8</v>
      </c>
      <c r="AR29" s="74">
        <f t="shared" si="2"/>
        <v>2</v>
      </c>
      <c r="AS29" s="75">
        <f t="shared" si="3"/>
        <v>2</v>
      </c>
      <c r="AT29" s="82" t="s">
        <v>172</v>
      </c>
      <c r="AU29" s="175" t="s">
        <v>74</v>
      </c>
    </row>
    <row r="30" spans="1:47" ht="15.75" customHeight="1" x14ac:dyDescent="0.3">
      <c r="A30" s="307" t="s">
        <v>109</v>
      </c>
      <c r="B30" s="141" t="s">
        <v>50</v>
      </c>
      <c r="C30" s="67" t="s">
        <v>110</v>
      </c>
      <c r="D30" s="205"/>
      <c r="E30" s="194" t="str">
        <f t="shared" si="4"/>
        <v/>
      </c>
      <c r="F30" s="193"/>
      <c r="G30" s="194" t="str">
        <f t="shared" si="5"/>
        <v/>
      </c>
      <c r="H30" s="193"/>
      <c r="I30" s="195"/>
      <c r="J30" s="196"/>
      <c r="K30" s="194" t="str">
        <f>IF(J30*4=0,"",J30*4)</f>
        <v/>
      </c>
      <c r="L30" s="193"/>
      <c r="M30" s="194" t="str">
        <f t="shared" si="7"/>
        <v/>
      </c>
      <c r="N30" s="193"/>
      <c r="O30" s="197"/>
      <c r="P30" s="193"/>
      <c r="Q30" s="194" t="str">
        <f>IF(P30*4=0,"",P30*4)</f>
        <v/>
      </c>
      <c r="R30" s="193">
        <v>2</v>
      </c>
      <c r="S30" s="194">
        <f t="shared" si="9"/>
        <v>8</v>
      </c>
      <c r="T30" s="193">
        <v>10</v>
      </c>
      <c r="U30" s="198" t="s">
        <v>52</v>
      </c>
      <c r="V30" s="196"/>
      <c r="W30" s="194" t="str">
        <f t="shared" si="22"/>
        <v/>
      </c>
      <c r="X30" s="193"/>
      <c r="Y30" s="194" t="str">
        <f>IF(X30*4=0,"",X30*4)</f>
        <v/>
      </c>
      <c r="Z30" s="193"/>
      <c r="AA30" s="197"/>
      <c r="AB30" s="68"/>
      <c r="AC30" s="69" t="str">
        <f>IF(AB30*4=0,"",AB30*4)</f>
        <v/>
      </c>
      <c r="AD30" s="68"/>
      <c r="AE30" s="69" t="str">
        <f>IF(AD30*4=0,"",AD30*4)</f>
        <v/>
      </c>
      <c r="AF30" s="68"/>
      <c r="AG30" s="72"/>
      <c r="AH30" s="70"/>
      <c r="AI30" s="69" t="str">
        <f>IF(AH30*4=0,"",AH30*4)</f>
        <v/>
      </c>
      <c r="AJ30" s="68"/>
      <c r="AK30" s="69" t="str">
        <f>IF(AJ30*4=0,"",AJ30*4)</f>
        <v/>
      </c>
      <c r="AL30" s="68"/>
      <c r="AM30" s="71"/>
      <c r="AN30" s="73" t="str">
        <f t="shared" ref="AN30" si="25">IF(D30+J30+P30+V30+AB30+AH30=0,"",D30+J30+P30+V30+AB30+AH30)</f>
        <v/>
      </c>
      <c r="AO30" s="69" t="str">
        <f t="shared" si="23"/>
        <v/>
      </c>
      <c r="AP30" s="74">
        <f t="shared" ref="AP30" si="26">IF(F30+L30+R30+X30+AD30+AJ30=0,"",F30+L30+R30+X30+AD30+AJ30)</f>
        <v>2</v>
      </c>
      <c r="AQ30" s="69">
        <f t="shared" si="24"/>
        <v>8</v>
      </c>
      <c r="AR30" s="74">
        <f t="shared" ref="AR30" si="27">IF(N30+H30+T30+Z30+AF30+AL30=0,"",N30+H30+T30+Z30+AF30+AL30)</f>
        <v>10</v>
      </c>
      <c r="AS30" s="75">
        <f t="shared" ref="AS30" si="28">IF(D30+F30+L30+J30+P30+R30+V30+X30+AB30+AD30+AH30+AJ30=0,"",D30+F30+L30+J30+P30+R30+V30+X30+AB30+AD30+AH30+AJ30)</f>
        <v>2</v>
      </c>
      <c r="AT30" s="94" t="s">
        <v>66</v>
      </c>
      <c r="AU30" s="164" t="s">
        <v>111</v>
      </c>
    </row>
    <row r="31" spans="1:47" ht="15.75" customHeight="1" x14ac:dyDescent="0.3">
      <c r="A31" s="236" t="s">
        <v>243</v>
      </c>
      <c r="B31" s="141" t="s">
        <v>50</v>
      </c>
      <c r="C31" s="67" t="s">
        <v>112</v>
      </c>
      <c r="D31" s="205"/>
      <c r="E31" s="194" t="str">
        <f t="shared" si="4"/>
        <v/>
      </c>
      <c r="F31" s="193"/>
      <c r="G31" s="194" t="str">
        <f t="shared" si="5"/>
        <v/>
      </c>
      <c r="H31" s="193"/>
      <c r="I31" s="195"/>
      <c r="J31" s="196"/>
      <c r="K31" s="194" t="str">
        <f>IF(J31*4=0,"",J31*4)</f>
        <v/>
      </c>
      <c r="L31" s="193"/>
      <c r="M31" s="194" t="str">
        <f t="shared" si="7"/>
        <v/>
      </c>
      <c r="N31" s="193"/>
      <c r="O31" s="197"/>
      <c r="P31" s="193"/>
      <c r="Q31" s="194" t="str">
        <f>IF(P31*4=0,"",P31*4)</f>
        <v/>
      </c>
      <c r="R31" s="193"/>
      <c r="S31" s="194" t="str">
        <f t="shared" si="9"/>
        <v/>
      </c>
      <c r="T31" s="193"/>
      <c r="U31" s="198"/>
      <c r="V31" s="196">
        <v>2</v>
      </c>
      <c r="W31" s="194">
        <f t="shared" si="22"/>
        <v>8</v>
      </c>
      <c r="X31" s="193">
        <v>2</v>
      </c>
      <c r="Y31" s="194">
        <f>IF(X31*4=0,"",X31*4)</f>
        <v>8</v>
      </c>
      <c r="Z31" s="193">
        <v>5</v>
      </c>
      <c r="AA31" s="206" t="s">
        <v>50</v>
      </c>
      <c r="AB31" s="68"/>
      <c r="AC31" s="69" t="str">
        <f>IF(AB31*4=0,"",AB31*4)</f>
        <v/>
      </c>
      <c r="AD31" s="68"/>
      <c r="AE31" s="69" t="str">
        <f>IF(AD31*4=0,"",AD31*4)</f>
        <v/>
      </c>
      <c r="AF31" s="68"/>
      <c r="AG31" s="72"/>
      <c r="AH31" s="70"/>
      <c r="AI31" s="69" t="str">
        <f>IF(AH31*4=0,"",AH31*4)</f>
        <v/>
      </c>
      <c r="AJ31" s="68"/>
      <c r="AK31" s="69" t="str">
        <f>IF(AJ31*4=0,"",AJ31*4)</f>
        <v/>
      </c>
      <c r="AL31" s="68"/>
      <c r="AM31" s="71"/>
      <c r="AN31" s="73">
        <f t="shared" si="0"/>
        <v>2</v>
      </c>
      <c r="AO31" s="69">
        <f t="shared" si="23"/>
        <v>8</v>
      </c>
      <c r="AP31" s="74">
        <f t="shared" si="1"/>
        <v>2</v>
      </c>
      <c r="AQ31" s="69">
        <f t="shared" si="24"/>
        <v>8</v>
      </c>
      <c r="AR31" s="74">
        <f t="shared" si="2"/>
        <v>5</v>
      </c>
      <c r="AS31" s="75">
        <f t="shared" si="3"/>
        <v>4</v>
      </c>
      <c r="AT31" s="94" t="s">
        <v>53</v>
      </c>
      <c r="AU31" s="166" t="s">
        <v>113</v>
      </c>
    </row>
    <row r="32" spans="1:47" ht="15.75" customHeight="1" x14ac:dyDescent="0.3">
      <c r="A32" s="308" t="s">
        <v>252</v>
      </c>
      <c r="B32" s="141" t="s">
        <v>50</v>
      </c>
      <c r="C32" s="152" t="s">
        <v>114</v>
      </c>
      <c r="D32" s="205"/>
      <c r="E32" s="194" t="str">
        <f t="shared" si="4"/>
        <v/>
      </c>
      <c r="F32" s="193"/>
      <c r="G32" s="194" t="str">
        <f t="shared" si="5"/>
        <v/>
      </c>
      <c r="H32" s="193"/>
      <c r="I32" s="195"/>
      <c r="J32" s="196"/>
      <c r="K32" s="194" t="str">
        <f>IF(J32*4=0,"",J32*4)</f>
        <v/>
      </c>
      <c r="L32" s="193"/>
      <c r="M32" s="194" t="str">
        <f t="shared" si="7"/>
        <v/>
      </c>
      <c r="N32" s="193"/>
      <c r="O32" s="197"/>
      <c r="P32" s="193"/>
      <c r="Q32" s="194" t="str">
        <f>IF(P32*4=0,"",P32*4)</f>
        <v/>
      </c>
      <c r="R32" s="193"/>
      <c r="S32" s="194" t="str">
        <f t="shared" si="9"/>
        <v/>
      </c>
      <c r="T32" s="193"/>
      <c r="U32" s="198"/>
      <c r="V32" s="196">
        <v>2</v>
      </c>
      <c r="W32" s="194">
        <f t="shared" si="22"/>
        <v>8</v>
      </c>
      <c r="X32" s="193">
        <v>2</v>
      </c>
      <c r="Y32" s="194">
        <f>IF(X32*4=0,"",X32*4)</f>
        <v>8</v>
      </c>
      <c r="Z32" s="193">
        <v>5</v>
      </c>
      <c r="AA32" s="197" t="s">
        <v>50</v>
      </c>
      <c r="AB32" s="68"/>
      <c r="AC32" s="69" t="str">
        <f>IF(AB32*4=0,"",AB32*4)</f>
        <v/>
      </c>
      <c r="AD32" s="68"/>
      <c r="AE32" s="69" t="str">
        <f>IF(AD32*4=0,"",AD32*4)</f>
        <v/>
      </c>
      <c r="AF32" s="68"/>
      <c r="AG32" s="72"/>
      <c r="AH32" s="70"/>
      <c r="AI32" s="69" t="str">
        <f>IF(AH32*4=0,"",AH32*4)</f>
        <v/>
      </c>
      <c r="AJ32" s="68"/>
      <c r="AK32" s="69" t="str">
        <f>IF(AJ32*4=0,"",AJ32*4)</f>
        <v/>
      </c>
      <c r="AL32" s="68"/>
      <c r="AM32" s="71"/>
      <c r="AN32" s="73">
        <f t="shared" si="0"/>
        <v>2</v>
      </c>
      <c r="AO32" s="69">
        <f t="shared" si="23"/>
        <v>8</v>
      </c>
      <c r="AP32" s="74">
        <f t="shared" si="1"/>
        <v>2</v>
      </c>
      <c r="AQ32" s="69">
        <f t="shared" si="24"/>
        <v>8</v>
      </c>
      <c r="AR32" s="74">
        <f t="shared" si="2"/>
        <v>5</v>
      </c>
      <c r="AS32" s="75">
        <f t="shared" si="3"/>
        <v>4</v>
      </c>
      <c r="AT32" s="94" t="s">
        <v>66</v>
      </c>
      <c r="AU32" s="95" t="s">
        <v>87</v>
      </c>
    </row>
    <row r="33" spans="1:47" ht="15.75" customHeight="1" x14ac:dyDescent="0.3">
      <c r="A33" s="234" t="s">
        <v>175</v>
      </c>
      <c r="B33" s="85" t="s">
        <v>50</v>
      </c>
      <c r="C33" s="186" t="s">
        <v>115</v>
      </c>
      <c r="D33" s="205"/>
      <c r="E33" s="194" t="str">
        <f t="shared" si="4"/>
        <v/>
      </c>
      <c r="F33" s="193"/>
      <c r="G33" s="194" t="str">
        <f t="shared" si="5"/>
        <v/>
      </c>
      <c r="H33" s="193"/>
      <c r="I33" s="195"/>
      <c r="J33" s="196"/>
      <c r="K33" s="194" t="str">
        <f>IF(J33*4=0,"",J33*4)</f>
        <v/>
      </c>
      <c r="L33" s="193"/>
      <c r="M33" s="194" t="str">
        <f t="shared" si="7"/>
        <v/>
      </c>
      <c r="N33" s="193"/>
      <c r="O33" s="197"/>
      <c r="P33" s="193"/>
      <c r="Q33" s="194" t="str">
        <f>IF(P33*4=0,"",P33*4)</f>
        <v/>
      </c>
      <c r="R33" s="193"/>
      <c r="S33" s="194" t="str">
        <f t="shared" si="9"/>
        <v/>
      </c>
      <c r="T33" s="193"/>
      <c r="U33" s="198"/>
      <c r="V33" s="196">
        <v>1</v>
      </c>
      <c r="W33" s="194">
        <f t="shared" si="22"/>
        <v>4</v>
      </c>
      <c r="X33" s="193">
        <v>1</v>
      </c>
      <c r="Y33" s="194">
        <f t="shared" ref="Y33:Y40" si="29">IF(X33*4=0,"",X33*4)</f>
        <v>4</v>
      </c>
      <c r="Z33" s="193">
        <v>3</v>
      </c>
      <c r="AA33" s="197" t="s">
        <v>72</v>
      </c>
      <c r="AB33" s="68"/>
      <c r="AC33" s="69" t="str">
        <f>IF(AB33*4=0,"",AB33*4)</f>
        <v/>
      </c>
      <c r="AD33" s="68"/>
      <c r="AE33" s="69" t="str">
        <f>IF(AD33*4=0,"",AD33*4)</f>
        <v/>
      </c>
      <c r="AF33" s="68"/>
      <c r="AG33" s="72"/>
      <c r="AH33" s="70"/>
      <c r="AI33" s="69" t="str">
        <f>IF(AH33*4=0,"",AH33*4)</f>
        <v/>
      </c>
      <c r="AJ33" s="68"/>
      <c r="AK33" s="69" t="str">
        <f>IF(AJ33*4=0,"",AJ33*4)</f>
        <v/>
      </c>
      <c r="AL33" s="68"/>
      <c r="AM33" s="71"/>
      <c r="AN33" s="73">
        <f t="shared" si="0"/>
        <v>1</v>
      </c>
      <c r="AO33" s="69">
        <f t="shared" si="23"/>
        <v>4</v>
      </c>
      <c r="AP33" s="74">
        <f t="shared" si="1"/>
        <v>1</v>
      </c>
      <c r="AQ33" s="69">
        <f t="shared" si="24"/>
        <v>4</v>
      </c>
      <c r="AR33" s="74">
        <f t="shared" si="2"/>
        <v>3</v>
      </c>
      <c r="AS33" s="75">
        <f t="shared" si="3"/>
        <v>2</v>
      </c>
      <c r="AT33" s="83" t="s">
        <v>116</v>
      </c>
      <c r="AU33" s="80" t="s">
        <v>117</v>
      </c>
    </row>
    <row r="34" spans="1:47" ht="15.75" customHeight="1" x14ac:dyDescent="0.3">
      <c r="A34" s="237" t="s">
        <v>198</v>
      </c>
      <c r="B34" s="66" t="s">
        <v>50</v>
      </c>
      <c r="C34" s="67" t="s">
        <v>118</v>
      </c>
      <c r="D34" s="205"/>
      <c r="E34" s="194" t="str">
        <f t="shared" si="4"/>
        <v/>
      </c>
      <c r="F34" s="193"/>
      <c r="G34" s="194" t="str">
        <f t="shared" si="5"/>
        <v/>
      </c>
      <c r="H34" s="193"/>
      <c r="I34" s="195"/>
      <c r="J34" s="196"/>
      <c r="K34" s="194"/>
      <c r="L34" s="193"/>
      <c r="M34" s="194" t="str">
        <f t="shared" si="7"/>
        <v/>
      </c>
      <c r="N34" s="193"/>
      <c r="O34" s="197"/>
      <c r="P34" s="193"/>
      <c r="Q34" s="194"/>
      <c r="R34" s="193"/>
      <c r="S34" s="194" t="str">
        <f t="shared" si="9"/>
        <v/>
      </c>
      <c r="T34" s="193"/>
      <c r="U34" s="198"/>
      <c r="V34" s="196">
        <v>2</v>
      </c>
      <c r="W34" s="194">
        <f t="shared" si="22"/>
        <v>8</v>
      </c>
      <c r="X34" s="193"/>
      <c r="Y34" s="194" t="str">
        <f t="shared" si="29"/>
        <v/>
      </c>
      <c r="Z34" s="193">
        <v>3</v>
      </c>
      <c r="AA34" s="197" t="s">
        <v>50</v>
      </c>
      <c r="AB34" s="68"/>
      <c r="AC34" s="69"/>
      <c r="AD34" s="68"/>
      <c r="AE34" s="69"/>
      <c r="AF34" s="68"/>
      <c r="AG34" s="72"/>
      <c r="AH34" s="70"/>
      <c r="AI34" s="69"/>
      <c r="AJ34" s="68"/>
      <c r="AK34" s="69"/>
      <c r="AL34" s="68"/>
      <c r="AM34" s="71"/>
      <c r="AN34" s="73">
        <f t="shared" si="0"/>
        <v>2</v>
      </c>
      <c r="AO34" s="69">
        <f t="shared" si="23"/>
        <v>8</v>
      </c>
      <c r="AP34" s="74" t="str">
        <f t="shared" si="1"/>
        <v/>
      </c>
      <c r="AQ34" s="69" t="str">
        <f t="shared" si="24"/>
        <v/>
      </c>
      <c r="AR34" s="74">
        <f t="shared" si="2"/>
        <v>3</v>
      </c>
      <c r="AS34" s="75">
        <f t="shared" si="3"/>
        <v>2</v>
      </c>
      <c r="AT34" s="331" t="s">
        <v>260</v>
      </c>
      <c r="AU34" s="269" t="s">
        <v>255</v>
      </c>
    </row>
    <row r="35" spans="1:47" ht="15.75" customHeight="1" x14ac:dyDescent="0.3">
      <c r="A35" s="234" t="s">
        <v>119</v>
      </c>
      <c r="B35" s="66" t="s">
        <v>50</v>
      </c>
      <c r="C35" s="67" t="s">
        <v>120</v>
      </c>
      <c r="D35" s="205"/>
      <c r="E35" s="194" t="str">
        <f t="shared" si="4"/>
        <v/>
      </c>
      <c r="F35" s="193"/>
      <c r="G35" s="194" t="str">
        <f t="shared" si="5"/>
        <v/>
      </c>
      <c r="H35" s="193"/>
      <c r="I35" s="195"/>
      <c r="J35" s="196"/>
      <c r="K35" s="194" t="str">
        <f t="shared" ref="K35:K40" si="30">IF(J35*4=0,"",J35*4)</f>
        <v/>
      </c>
      <c r="L35" s="193"/>
      <c r="M35" s="194" t="str">
        <f t="shared" si="7"/>
        <v/>
      </c>
      <c r="N35" s="193"/>
      <c r="O35" s="197"/>
      <c r="P35" s="193"/>
      <c r="Q35" s="194" t="str">
        <f>IF(P35*4=0,"",P35*4)</f>
        <v/>
      </c>
      <c r="R35" s="193"/>
      <c r="S35" s="194" t="str">
        <f t="shared" si="9"/>
        <v/>
      </c>
      <c r="T35" s="193"/>
      <c r="U35" s="198"/>
      <c r="V35" s="196"/>
      <c r="W35" s="194" t="str">
        <f t="shared" ref="W35:W40" si="31">IF(V35*4=0,"",V35*4)</f>
        <v/>
      </c>
      <c r="X35" s="193">
        <v>2</v>
      </c>
      <c r="Y35" s="194">
        <f t="shared" si="29"/>
        <v>8</v>
      </c>
      <c r="Z35" s="193">
        <v>2</v>
      </c>
      <c r="AA35" s="197" t="s">
        <v>72</v>
      </c>
      <c r="AB35" s="68"/>
      <c r="AC35" s="69" t="str">
        <f t="shared" ref="AC35:AC40" si="32">IF(AB35*4=0,"",AB35*4)</f>
        <v/>
      </c>
      <c r="AD35" s="68"/>
      <c r="AE35" s="69" t="str">
        <f t="shared" ref="AE35:AE40" si="33">IF(AD35*4=0,"",AD35*4)</f>
        <v/>
      </c>
      <c r="AF35" s="68"/>
      <c r="AG35" s="72"/>
      <c r="AH35" s="70"/>
      <c r="AI35" s="69" t="str">
        <f t="shared" ref="AI35:AI40" si="34">IF(AH35*4=0,"",AH35*4)</f>
        <v/>
      </c>
      <c r="AJ35" s="68"/>
      <c r="AK35" s="69" t="str">
        <f t="shared" ref="AK35:AK40" si="35">IF(AJ35*4=0,"",AJ35*4)</f>
        <v/>
      </c>
      <c r="AL35" s="68"/>
      <c r="AM35" s="71"/>
      <c r="AN35" s="73" t="str">
        <f t="shared" si="0"/>
        <v/>
      </c>
      <c r="AO35" s="69" t="str">
        <f t="shared" si="23"/>
        <v/>
      </c>
      <c r="AP35" s="74">
        <f t="shared" si="1"/>
        <v>2</v>
      </c>
      <c r="AQ35" s="69">
        <f t="shared" si="24"/>
        <v>8</v>
      </c>
      <c r="AR35" s="74">
        <f t="shared" si="2"/>
        <v>2</v>
      </c>
      <c r="AS35" s="75">
        <f t="shared" si="3"/>
        <v>2</v>
      </c>
      <c r="AT35" s="83" t="s">
        <v>116</v>
      </c>
      <c r="AU35" s="80" t="s">
        <v>69</v>
      </c>
    </row>
    <row r="36" spans="1:47" ht="15.75" customHeight="1" x14ac:dyDescent="0.3">
      <c r="A36" s="233" t="s">
        <v>121</v>
      </c>
      <c r="B36" s="66" t="s">
        <v>50</v>
      </c>
      <c r="C36" s="67" t="s">
        <v>122</v>
      </c>
      <c r="D36" s="205"/>
      <c r="E36" s="194" t="str">
        <f t="shared" si="4"/>
        <v/>
      </c>
      <c r="F36" s="193"/>
      <c r="G36" s="194" t="str">
        <f t="shared" si="5"/>
        <v/>
      </c>
      <c r="H36" s="193"/>
      <c r="I36" s="195"/>
      <c r="J36" s="196"/>
      <c r="K36" s="194" t="str">
        <f t="shared" si="30"/>
        <v/>
      </c>
      <c r="L36" s="193"/>
      <c r="M36" s="194" t="str">
        <f t="shared" si="7"/>
        <v/>
      </c>
      <c r="N36" s="193"/>
      <c r="O36" s="197"/>
      <c r="P36" s="193"/>
      <c r="Q36" s="194" t="str">
        <f>IF(P36*4=0,"",P36*4)</f>
        <v/>
      </c>
      <c r="R36" s="193"/>
      <c r="S36" s="194" t="str">
        <f t="shared" si="9"/>
        <v/>
      </c>
      <c r="T36" s="193"/>
      <c r="U36" s="198"/>
      <c r="V36" s="196"/>
      <c r="W36" s="194" t="str">
        <f t="shared" si="31"/>
        <v/>
      </c>
      <c r="X36" s="193">
        <v>2</v>
      </c>
      <c r="Y36" s="194">
        <f t="shared" si="29"/>
        <v>8</v>
      </c>
      <c r="Z36" s="193">
        <v>10</v>
      </c>
      <c r="AA36" s="197" t="s">
        <v>52</v>
      </c>
      <c r="AB36" s="68"/>
      <c r="AC36" s="69" t="str">
        <f t="shared" si="32"/>
        <v/>
      </c>
      <c r="AD36" s="68"/>
      <c r="AE36" s="69" t="str">
        <f t="shared" si="33"/>
        <v/>
      </c>
      <c r="AF36" s="68"/>
      <c r="AG36" s="72"/>
      <c r="AH36" s="70"/>
      <c r="AI36" s="69" t="str">
        <f t="shared" si="34"/>
        <v/>
      </c>
      <c r="AJ36" s="68"/>
      <c r="AK36" s="69" t="str">
        <f t="shared" si="35"/>
        <v/>
      </c>
      <c r="AL36" s="68"/>
      <c r="AM36" s="71"/>
      <c r="AN36" s="73" t="str">
        <f t="shared" si="0"/>
        <v/>
      </c>
      <c r="AO36" s="69" t="str">
        <f t="shared" si="23"/>
        <v/>
      </c>
      <c r="AP36" s="74">
        <f t="shared" si="1"/>
        <v>2</v>
      </c>
      <c r="AQ36" s="69">
        <f t="shared" si="24"/>
        <v>8</v>
      </c>
      <c r="AR36" s="74">
        <f t="shared" si="2"/>
        <v>10</v>
      </c>
      <c r="AS36" s="75">
        <f t="shared" si="3"/>
        <v>2</v>
      </c>
      <c r="AT36" s="94" t="s">
        <v>66</v>
      </c>
      <c r="AU36" s="80" t="s">
        <v>111</v>
      </c>
    </row>
    <row r="37" spans="1:47" ht="15.75" customHeight="1" x14ac:dyDescent="0.3">
      <c r="A37" s="233" t="s">
        <v>123</v>
      </c>
      <c r="B37" s="66" t="s">
        <v>50</v>
      </c>
      <c r="C37" s="152" t="s">
        <v>221</v>
      </c>
      <c r="D37" s="205"/>
      <c r="E37" s="194" t="str">
        <f t="shared" si="4"/>
        <v/>
      </c>
      <c r="F37" s="193"/>
      <c r="G37" s="194" t="str">
        <f t="shared" si="5"/>
        <v/>
      </c>
      <c r="H37" s="193"/>
      <c r="I37" s="195"/>
      <c r="J37" s="196"/>
      <c r="K37" s="194" t="str">
        <f t="shared" si="30"/>
        <v/>
      </c>
      <c r="L37" s="193"/>
      <c r="M37" s="194" t="str">
        <f t="shared" si="7"/>
        <v/>
      </c>
      <c r="N37" s="193"/>
      <c r="O37" s="197"/>
      <c r="P37" s="193"/>
      <c r="Q37" s="194" t="str">
        <f>IF(P37*4=0,"",P37*4)</f>
        <v/>
      </c>
      <c r="R37" s="193"/>
      <c r="S37" s="194" t="str">
        <f t="shared" si="9"/>
        <v/>
      </c>
      <c r="T37" s="193"/>
      <c r="U37" s="198"/>
      <c r="V37" s="196"/>
      <c r="W37" s="194" t="str">
        <f t="shared" si="31"/>
        <v/>
      </c>
      <c r="X37" s="193">
        <v>30</v>
      </c>
      <c r="Y37" s="194">
        <f t="shared" si="29"/>
        <v>120</v>
      </c>
      <c r="Z37" s="193">
        <v>4</v>
      </c>
      <c r="AA37" s="254" t="s">
        <v>72</v>
      </c>
      <c r="AB37" s="68"/>
      <c r="AC37" s="69" t="str">
        <f t="shared" si="32"/>
        <v/>
      </c>
      <c r="AD37" s="68"/>
      <c r="AE37" s="69" t="str">
        <f t="shared" si="33"/>
        <v/>
      </c>
      <c r="AF37" s="68"/>
      <c r="AG37" s="72"/>
      <c r="AH37" s="70"/>
      <c r="AI37" s="69" t="str">
        <f t="shared" si="34"/>
        <v/>
      </c>
      <c r="AJ37" s="68"/>
      <c r="AK37" s="69" t="str">
        <f t="shared" si="35"/>
        <v/>
      </c>
      <c r="AL37" s="68"/>
      <c r="AM37" s="71"/>
      <c r="AN37" s="73" t="str">
        <f>IF(D37+J37+P37+V37+AB37+AH37=0,"",D37+J37+P37+V37+AB37+AH37)</f>
        <v/>
      </c>
      <c r="AO37" s="69" t="str">
        <f t="shared" si="23"/>
        <v/>
      </c>
      <c r="AP37" s="74">
        <f>IF(F37+L37+R37+X37+AD37+AJ37=0,"",F37+L37+R37+X37+AD37+AJ37)</f>
        <v>30</v>
      </c>
      <c r="AQ37" s="69">
        <f t="shared" si="24"/>
        <v>120</v>
      </c>
      <c r="AR37" s="74">
        <f t="shared" si="2"/>
        <v>4</v>
      </c>
      <c r="AS37" s="75">
        <f>IF(D37+F37+L37+J37+P37+R37+V37+X37+AB37+AD37+AH37+AJ37=0,"",D37+F37+L37+J37+P37+R37+V37+X37+AB37+AD37+AH37+AJ37)</f>
        <v>30</v>
      </c>
      <c r="AT37" s="94" t="s">
        <v>66</v>
      </c>
      <c r="AU37" s="80" t="s">
        <v>125</v>
      </c>
    </row>
    <row r="38" spans="1:47" ht="15.75" customHeight="1" x14ac:dyDescent="0.3">
      <c r="A38" s="233"/>
      <c r="B38" s="66" t="s">
        <v>129</v>
      </c>
      <c r="C38" s="97" t="s">
        <v>126</v>
      </c>
      <c r="D38" s="205">
        <v>1</v>
      </c>
      <c r="E38" s="194">
        <f t="shared" si="4"/>
        <v>4</v>
      </c>
      <c r="F38" s="193">
        <v>1</v>
      </c>
      <c r="G38" s="194">
        <f t="shared" si="5"/>
        <v>4</v>
      </c>
      <c r="H38" s="193">
        <v>2</v>
      </c>
      <c r="I38" s="195" t="s">
        <v>72</v>
      </c>
      <c r="J38" s="196"/>
      <c r="K38" s="194" t="str">
        <f t="shared" si="30"/>
        <v/>
      </c>
      <c r="L38" s="193"/>
      <c r="M38" s="194" t="str">
        <f t="shared" si="7"/>
        <v/>
      </c>
      <c r="N38" s="193"/>
      <c r="O38" s="197"/>
      <c r="P38" s="193"/>
      <c r="Q38" s="194"/>
      <c r="R38" s="193"/>
      <c r="S38" s="194" t="str">
        <f t="shared" si="9"/>
        <v/>
      </c>
      <c r="T38" s="193"/>
      <c r="U38" s="198"/>
      <c r="V38" s="196"/>
      <c r="W38" s="194" t="str">
        <f t="shared" si="31"/>
        <v/>
      </c>
      <c r="X38" s="193"/>
      <c r="Y38" s="194" t="str">
        <f t="shared" si="29"/>
        <v/>
      </c>
      <c r="Z38" s="193"/>
      <c r="AA38" s="197"/>
      <c r="AB38" s="68"/>
      <c r="AC38" s="69" t="str">
        <f t="shared" si="32"/>
        <v/>
      </c>
      <c r="AD38" s="68"/>
      <c r="AE38" s="69" t="str">
        <f t="shared" si="33"/>
        <v/>
      </c>
      <c r="AF38" s="68"/>
      <c r="AG38" s="72"/>
      <c r="AH38" s="70"/>
      <c r="AI38" s="69" t="str">
        <f t="shared" si="34"/>
        <v/>
      </c>
      <c r="AJ38" s="68"/>
      <c r="AK38" s="69" t="str">
        <f t="shared" si="35"/>
        <v/>
      </c>
      <c r="AL38" s="68"/>
      <c r="AM38" s="71"/>
      <c r="AN38" s="73">
        <f t="shared" ref="AN38:AN40" si="36">IF(D38+J38+P38+V38+AB38+AH38=0,"",D38+J38+P38+V38+AB38+AH38)</f>
        <v>1</v>
      </c>
      <c r="AO38" s="69">
        <f t="shared" ref="AO38:AO40" si="37">IF((D38+J38+P38+V38+AB38+AH38)*4=0,"",(D38+J38+P38+V38+AB38+AH38)*4)</f>
        <v>4</v>
      </c>
      <c r="AP38" s="74">
        <f t="shared" ref="AP38:AP40" si="38">IF(F38+L38+R38+X38+AD38+AJ38=0,"",F38+L38+R38+X38+AD38+AJ38)</f>
        <v>1</v>
      </c>
      <c r="AQ38" s="69">
        <f t="shared" ref="AQ38:AQ40" si="39">IF((L38+F38+R38+X38+AD38+AJ38)*4=0,"",(L38+F38+R38+X38+AD38+AJ38)*4)</f>
        <v>4</v>
      </c>
      <c r="AR38" s="74">
        <f t="shared" ref="AR38:AR40" si="40">IF(N38+H38+T38+Z38+AF38+AL38=0,"",N38+H38+T38+Z38+AF38+AL38)</f>
        <v>2</v>
      </c>
      <c r="AS38" s="75">
        <f t="shared" ref="AS38:AS40" si="41">IF(D38+F38+L38+J38+P38+R38+V38+X38+AB38+AD38+AH38+AJ38=0,"",D38+F38+L38+J38+P38+R38+V38+X38+AB38+AD38+AH38+AJ38)</f>
        <v>2</v>
      </c>
      <c r="AT38" s="83"/>
      <c r="AU38" s="80"/>
    </row>
    <row r="39" spans="1:47" ht="15.75" customHeight="1" x14ac:dyDescent="0.3">
      <c r="A39" s="233"/>
      <c r="B39" s="66" t="s">
        <v>129</v>
      </c>
      <c r="C39" s="97" t="s">
        <v>127</v>
      </c>
      <c r="D39" s="205"/>
      <c r="E39" s="194" t="str">
        <f t="shared" si="4"/>
        <v/>
      </c>
      <c r="F39" s="193"/>
      <c r="G39" s="194" t="str">
        <f t="shared" si="5"/>
        <v/>
      </c>
      <c r="H39" s="193"/>
      <c r="I39" s="195"/>
      <c r="J39" s="196">
        <v>1</v>
      </c>
      <c r="K39" s="194">
        <f t="shared" si="30"/>
        <v>4</v>
      </c>
      <c r="L39" s="193">
        <v>1</v>
      </c>
      <c r="M39" s="194">
        <f t="shared" si="7"/>
        <v>4</v>
      </c>
      <c r="N39" s="193">
        <v>2</v>
      </c>
      <c r="O39" s="197" t="s">
        <v>72</v>
      </c>
      <c r="P39" s="193"/>
      <c r="Q39" s="194"/>
      <c r="R39" s="193"/>
      <c r="S39" s="194" t="str">
        <f t="shared" si="9"/>
        <v/>
      </c>
      <c r="T39" s="193"/>
      <c r="U39" s="198"/>
      <c r="V39" s="196"/>
      <c r="W39" s="194" t="str">
        <f t="shared" si="31"/>
        <v/>
      </c>
      <c r="X39" s="193"/>
      <c r="Y39" s="194" t="str">
        <f t="shared" si="29"/>
        <v/>
      </c>
      <c r="Z39" s="193"/>
      <c r="AA39" s="197"/>
      <c r="AB39" s="68"/>
      <c r="AC39" s="69" t="str">
        <f t="shared" si="32"/>
        <v/>
      </c>
      <c r="AD39" s="68"/>
      <c r="AE39" s="69" t="str">
        <f t="shared" si="33"/>
        <v/>
      </c>
      <c r="AF39" s="68"/>
      <c r="AG39" s="72"/>
      <c r="AH39" s="70"/>
      <c r="AI39" s="69" t="str">
        <f t="shared" si="34"/>
        <v/>
      </c>
      <c r="AJ39" s="68"/>
      <c r="AK39" s="69" t="str">
        <f t="shared" si="35"/>
        <v/>
      </c>
      <c r="AL39" s="68"/>
      <c r="AM39" s="71"/>
      <c r="AN39" s="73">
        <f t="shared" si="36"/>
        <v>1</v>
      </c>
      <c r="AO39" s="69">
        <f t="shared" si="37"/>
        <v>4</v>
      </c>
      <c r="AP39" s="74">
        <f t="shared" si="38"/>
        <v>1</v>
      </c>
      <c r="AQ39" s="69">
        <f t="shared" si="39"/>
        <v>4</v>
      </c>
      <c r="AR39" s="74">
        <f t="shared" si="40"/>
        <v>2</v>
      </c>
      <c r="AS39" s="75">
        <f t="shared" si="41"/>
        <v>2</v>
      </c>
      <c r="AT39" s="83"/>
      <c r="AU39" s="80"/>
    </row>
    <row r="40" spans="1:47" ht="15.75" customHeight="1" x14ac:dyDescent="0.3">
      <c r="A40" s="238"/>
      <c r="B40" s="66" t="s">
        <v>129</v>
      </c>
      <c r="C40" s="97" t="s">
        <v>128</v>
      </c>
      <c r="D40" s="207"/>
      <c r="E40" s="208" t="str">
        <f t="shared" si="4"/>
        <v/>
      </c>
      <c r="F40" s="209"/>
      <c r="G40" s="208" t="str">
        <f t="shared" si="5"/>
        <v/>
      </c>
      <c r="H40" s="209"/>
      <c r="I40" s="210"/>
      <c r="J40" s="211"/>
      <c r="K40" s="208" t="str">
        <f t="shared" si="30"/>
        <v/>
      </c>
      <c r="L40" s="209"/>
      <c r="M40" s="208" t="str">
        <f t="shared" si="7"/>
        <v/>
      </c>
      <c r="N40" s="209"/>
      <c r="O40" s="212"/>
      <c r="P40" s="209">
        <v>1</v>
      </c>
      <c r="Q40" s="208">
        <f>IF(P40*4=0,"",P40*4)</f>
        <v>4</v>
      </c>
      <c r="R40" s="209">
        <v>1</v>
      </c>
      <c r="S40" s="208">
        <f t="shared" si="9"/>
        <v>4</v>
      </c>
      <c r="T40" s="209">
        <v>2</v>
      </c>
      <c r="U40" s="213" t="s">
        <v>72</v>
      </c>
      <c r="V40" s="211"/>
      <c r="W40" s="208" t="str">
        <f t="shared" si="31"/>
        <v/>
      </c>
      <c r="X40" s="209"/>
      <c r="Y40" s="208" t="str">
        <f t="shared" si="29"/>
        <v/>
      </c>
      <c r="Z40" s="209"/>
      <c r="AA40" s="212"/>
      <c r="AB40" s="68"/>
      <c r="AC40" s="69" t="str">
        <f t="shared" si="32"/>
        <v/>
      </c>
      <c r="AD40" s="68"/>
      <c r="AE40" s="69" t="str">
        <f t="shared" si="33"/>
        <v/>
      </c>
      <c r="AF40" s="68"/>
      <c r="AG40" s="72"/>
      <c r="AH40" s="70"/>
      <c r="AI40" s="69" t="str">
        <f t="shared" si="34"/>
        <v/>
      </c>
      <c r="AJ40" s="68"/>
      <c r="AK40" s="69" t="str">
        <f t="shared" si="35"/>
        <v/>
      </c>
      <c r="AL40" s="68"/>
      <c r="AM40" s="71"/>
      <c r="AN40" s="73">
        <f t="shared" si="36"/>
        <v>1</v>
      </c>
      <c r="AO40" s="69">
        <f t="shared" si="37"/>
        <v>4</v>
      </c>
      <c r="AP40" s="74">
        <f t="shared" si="38"/>
        <v>1</v>
      </c>
      <c r="AQ40" s="69">
        <f t="shared" si="39"/>
        <v>4</v>
      </c>
      <c r="AR40" s="74">
        <f t="shared" si="40"/>
        <v>2</v>
      </c>
      <c r="AS40" s="75">
        <f t="shared" si="41"/>
        <v>2</v>
      </c>
      <c r="AT40" s="83"/>
      <c r="AU40" s="80"/>
    </row>
    <row r="41" spans="1:47" s="4" customFormat="1" ht="27" customHeight="1" thickBot="1" x14ac:dyDescent="0.4">
      <c r="A41" s="246"/>
      <c r="B41" s="98"/>
      <c r="C41" s="99" t="s">
        <v>24</v>
      </c>
      <c r="D41" s="100">
        <f>SUM(D10:D40)</f>
        <v>15</v>
      </c>
      <c r="E41" s="100">
        <f>SUM(E10:E40)</f>
        <v>60</v>
      </c>
      <c r="F41" s="100">
        <f>SUM(F10:F40)</f>
        <v>8</v>
      </c>
      <c r="G41" s="100">
        <f>SUM(G10:G40)</f>
        <v>32</v>
      </c>
      <c r="H41" s="100">
        <f>SUM(H10:H40)</f>
        <v>28</v>
      </c>
      <c r="I41" s="101" t="s">
        <v>25</v>
      </c>
      <c r="J41" s="100">
        <f>SUM(J10:J40)</f>
        <v>11</v>
      </c>
      <c r="K41" s="100">
        <f>SUM(K10:K40)</f>
        <v>44</v>
      </c>
      <c r="L41" s="100">
        <f>SUM(L10:L40)</f>
        <v>12</v>
      </c>
      <c r="M41" s="100">
        <f>SUM(M10:M40)</f>
        <v>48</v>
      </c>
      <c r="N41" s="100">
        <f>SUM(N10:N40)</f>
        <v>29</v>
      </c>
      <c r="O41" s="101" t="s">
        <v>25</v>
      </c>
      <c r="P41" s="100">
        <f>SUM(P10:P40)</f>
        <v>8</v>
      </c>
      <c r="Q41" s="100">
        <f>SUM(Q10:Q40)</f>
        <v>32</v>
      </c>
      <c r="R41" s="100">
        <f>SUM(R10:R40)</f>
        <v>11</v>
      </c>
      <c r="S41" s="100">
        <f>SUM(S10:S40)</f>
        <v>44</v>
      </c>
      <c r="T41" s="100">
        <f>SUM(T10:T40)</f>
        <v>31</v>
      </c>
      <c r="U41" s="101" t="s">
        <v>25</v>
      </c>
      <c r="V41" s="100">
        <f>SUM(V10:V40)</f>
        <v>7</v>
      </c>
      <c r="W41" s="100">
        <f>SUM(W10:W40)</f>
        <v>28</v>
      </c>
      <c r="X41" s="100">
        <f>SUM(X10:X40)</f>
        <v>39</v>
      </c>
      <c r="Y41" s="100">
        <f>SUM(Y10:Y40)</f>
        <v>156</v>
      </c>
      <c r="Z41" s="100">
        <f>SUM(Z10:Z40)</f>
        <v>32</v>
      </c>
      <c r="AA41" s="101" t="s">
        <v>25</v>
      </c>
      <c r="AB41" s="100">
        <f>SUM(AB10:AB40)</f>
        <v>0</v>
      </c>
      <c r="AC41" s="100">
        <f>SUM(AC10:AC40)</f>
        <v>0</v>
      </c>
      <c r="AD41" s="100">
        <f>SUM(AD10:AD40)</f>
        <v>0</v>
      </c>
      <c r="AE41" s="100">
        <f>SUM(AE10:AE40)</f>
        <v>0</v>
      </c>
      <c r="AF41" s="100">
        <f>SUM(AF10:AF40)</f>
        <v>0</v>
      </c>
      <c r="AG41" s="101" t="s">
        <v>25</v>
      </c>
      <c r="AH41" s="100">
        <f>SUM(AH10:AH40)</f>
        <v>0</v>
      </c>
      <c r="AI41" s="100">
        <f>SUM(AI10:AI40)</f>
        <v>0</v>
      </c>
      <c r="AJ41" s="100">
        <f>SUM(AJ10:AJ40)</f>
        <v>0</v>
      </c>
      <c r="AK41" s="100">
        <f>SUM(AK10:AK40)</f>
        <v>0</v>
      </c>
      <c r="AL41" s="100">
        <f>SUM(AL10:AL40)</f>
        <v>0</v>
      </c>
      <c r="AM41" s="101" t="s">
        <v>25</v>
      </c>
      <c r="AN41" s="100">
        <f t="shared" ref="AN41:AS41" si="42">SUM(AN10:AN40)</f>
        <v>41</v>
      </c>
      <c r="AO41" s="100">
        <f t="shared" si="42"/>
        <v>164</v>
      </c>
      <c r="AP41" s="100">
        <f t="shared" si="42"/>
        <v>70</v>
      </c>
      <c r="AQ41" s="100">
        <f t="shared" si="42"/>
        <v>280</v>
      </c>
      <c r="AR41" s="100">
        <f t="shared" si="42"/>
        <v>120</v>
      </c>
      <c r="AS41" s="102">
        <f t="shared" si="42"/>
        <v>111</v>
      </c>
      <c r="AT41" s="96"/>
      <c r="AU41" s="96"/>
    </row>
    <row r="42" spans="1:47" ht="15.75" customHeight="1" x14ac:dyDescent="0.3">
      <c r="A42" s="247"/>
      <c r="B42" s="104"/>
      <c r="C42" s="105" t="s">
        <v>26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59"/>
      <c r="AL42" s="359"/>
      <c r="AM42" s="359"/>
      <c r="AN42" s="106"/>
      <c r="AO42" s="107"/>
      <c r="AP42" s="107"/>
      <c r="AQ42" s="107"/>
      <c r="AR42" s="107"/>
      <c r="AS42" s="108"/>
      <c r="AT42" s="96"/>
      <c r="AU42" s="96"/>
    </row>
    <row r="43" spans="1:47" ht="15.75" customHeight="1" x14ac:dyDescent="0.3">
      <c r="A43" s="265" t="s">
        <v>132</v>
      </c>
      <c r="B43" s="109" t="s">
        <v>50</v>
      </c>
      <c r="C43" s="110" t="s">
        <v>130</v>
      </c>
      <c r="D43" s="68"/>
      <c r="E43" s="69"/>
      <c r="F43" s="68"/>
      <c r="G43" s="69"/>
      <c r="H43" s="215" t="s">
        <v>134</v>
      </c>
      <c r="I43" s="68"/>
      <c r="J43" s="70"/>
      <c r="K43" s="69"/>
      <c r="L43" s="68"/>
      <c r="M43" s="69"/>
      <c r="N43" s="215" t="s">
        <v>134</v>
      </c>
      <c r="O43" s="71"/>
      <c r="P43" s="68"/>
      <c r="Q43" s="69"/>
      <c r="R43" s="68"/>
      <c r="S43" s="69"/>
      <c r="T43" s="68" t="s">
        <v>134</v>
      </c>
      <c r="U43" s="214" t="s">
        <v>230</v>
      </c>
      <c r="V43" s="70"/>
      <c r="W43" s="69"/>
      <c r="X43" s="68"/>
      <c r="Y43" s="69"/>
      <c r="Z43" s="68" t="s">
        <v>134</v>
      </c>
      <c r="AA43" s="71"/>
      <c r="AB43" s="68"/>
      <c r="AC43" s="69"/>
      <c r="AD43" s="68"/>
      <c r="AE43" s="69"/>
      <c r="AF43" s="68"/>
      <c r="AG43" s="72"/>
      <c r="AH43" s="70"/>
      <c r="AI43" s="69"/>
      <c r="AJ43" s="68"/>
      <c r="AK43" s="69"/>
      <c r="AL43" s="68"/>
      <c r="AM43" s="71"/>
      <c r="AN43" s="73"/>
      <c r="AO43" s="69"/>
      <c r="AP43" s="74"/>
      <c r="AQ43" s="69"/>
      <c r="AR43" s="114"/>
      <c r="AS43" s="75"/>
      <c r="AT43" s="94" t="s">
        <v>66</v>
      </c>
      <c r="AU43" s="80" t="s">
        <v>125</v>
      </c>
    </row>
    <row r="44" spans="1:47" ht="15.75" customHeight="1" thickBot="1" x14ac:dyDescent="0.35">
      <c r="A44" s="248" t="s">
        <v>133</v>
      </c>
      <c r="B44" s="109" t="s">
        <v>50</v>
      </c>
      <c r="C44" s="116" t="s">
        <v>131</v>
      </c>
      <c r="D44" s="123"/>
      <c r="E44" s="124"/>
      <c r="F44" s="123"/>
      <c r="G44" s="124"/>
      <c r="H44" s="215" t="s">
        <v>134</v>
      </c>
      <c r="I44" s="68"/>
      <c r="J44" s="70"/>
      <c r="K44" s="69"/>
      <c r="L44" s="68"/>
      <c r="M44" s="69"/>
      <c r="N44" s="215" t="s">
        <v>134</v>
      </c>
      <c r="O44" s="71"/>
      <c r="P44" s="68"/>
      <c r="Q44" s="69"/>
      <c r="R44" s="68"/>
      <c r="S44" s="69"/>
      <c r="T44" s="68" t="s">
        <v>134</v>
      </c>
      <c r="U44" s="71"/>
      <c r="V44" s="70"/>
      <c r="W44" s="69"/>
      <c r="X44" s="68"/>
      <c r="Y44" s="69"/>
      <c r="Z44" s="68" t="s">
        <v>134</v>
      </c>
      <c r="AA44" s="214" t="s">
        <v>231</v>
      </c>
      <c r="AB44" s="123"/>
      <c r="AC44" s="124"/>
      <c r="AD44" s="123"/>
      <c r="AE44" s="124"/>
      <c r="AF44" s="125"/>
      <c r="AG44" s="125"/>
      <c r="AH44" s="123"/>
      <c r="AI44" s="124"/>
      <c r="AJ44" s="123"/>
      <c r="AK44" s="124"/>
      <c r="AL44" s="125"/>
      <c r="AM44" s="126"/>
      <c r="AN44" s="127"/>
      <c r="AO44" s="124"/>
      <c r="AP44" s="128"/>
      <c r="AQ44" s="124"/>
      <c r="AR44" s="129"/>
      <c r="AS44" s="130"/>
      <c r="AT44" s="94" t="s">
        <v>66</v>
      </c>
      <c r="AU44" s="80" t="s">
        <v>125</v>
      </c>
    </row>
    <row r="45" spans="1:47" s="9" customFormat="1" ht="22" customHeight="1" thickBot="1" x14ac:dyDescent="0.4">
      <c r="A45" s="167"/>
      <c r="B45" s="131"/>
      <c r="C45" s="132" t="s">
        <v>27</v>
      </c>
      <c r="D45" s="133">
        <f>SUM(D43:D43)</f>
        <v>0</v>
      </c>
      <c r="E45" s="133">
        <f>SUM(E43:E43)</f>
        <v>0</v>
      </c>
      <c r="F45" s="133">
        <f>SUM(F43:F43)</f>
        <v>0</v>
      </c>
      <c r="G45" s="133">
        <f>SUM(G43:G43)</f>
        <v>0</v>
      </c>
      <c r="H45" s="134" t="s">
        <v>25</v>
      </c>
      <c r="I45" s="135" t="s">
        <v>25</v>
      </c>
      <c r="J45" s="136">
        <f>SUM(J43:J43)</f>
        <v>0</v>
      </c>
      <c r="K45" s="133">
        <f>SUM(K43:K43)</f>
        <v>0</v>
      </c>
      <c r="L45" s="133">
        <f>SUM(L43:L43)</f>
        <v>0</v>
      </c>
      <c r="M45" s="133">
        <f>SUM(M43:M43)</f>
        <v>0</v>
      </c>
      <c r="N45" s="134" t="s">
        <v>25</v>
      </c>
      <c r="O45" s="135" t="s">
        <v>25</v>
      </c>
      <c r="P45" s="136">
        <f>SUM(P43:P43)</f>
        <v>0</v>
      </c>
      <c r="Q45" s="133">
        <f>SUM(Q43:Q43)</f>
        <v>0</v>
      </c>
      <c r="R45" s="133">
        <f>SUM(R43:R43)</f>
        <v>0</v>
      </c>
      <c r="S45" s="133">
        <f>SUM(S43:S43)</f>
        <v>0</v>
      </c>
      <c r="T45" s="134" t="s">
        <v>25</v>
      </c>
      <c r="U45" s="135" t="s">
        <v>25</v>
      </c>
      <c r="V45" s="136">
        <f>SUM(V43:V43)</f>
        <v>0</v>
      </c>
      <c r="W45" s="133">
        <f>SUM(W43:W43)</f>
        <v>0</v>
      </c>
      <c r="X45" s="133">
        <f>SUM(X43:X43)</f>
        <v>0</v>
      </c>
      <c r="Y45" s="133">
        <f>SUM(Y43:Y43)</f>
        <v>0</v>
      </c>
      <c r="Z45" s="134" t="s">
        <v>25</v>
      </c>
      <c r="AA45" s="135" t="s">
        <v>25</v>
      </c>
      <c r="AB45" s="133">
        <f>SUM(AB43:AB43)</f>
        <v>0</v>
      </c>
      <c r="AC45" s="133">
        <f>SUM(AC43:AC43)</f>
        <v>0</v>
      </c>
      <c r="AD45" s="133">
        <f>SUM(AD43:AD43)</f>
        <v>0</v>
      </c>
      <c r="AE45" s="133">
        <f>SUM(AE43:AE43)</f>
        <v>0</v>
      </c>
      <c r="AF45" s="134" t="s">
        <v>25</v>
      </c>
      <c r="AG45" s="135" t="s">
        <v>25</v>
      </c>
      <c r="AH45" s="133">
        <f>SUM(AH43:AH43)</f>
        <v>0</v>
      </c>
      <c r="AI45" s="133">
        <f>SUM(AI43:AI43)</f>
        <v>0</v>
      </c>
      <c r="AJ45" s="133">
        <f>SUM(AJ43:AJ43)</f>
        <v>0</v>
      </c>
      <c r="AK45" s="133">
        <f>SUM(AK43:AK43)</f>
        <v>0</v>
      </c>
      <c r="AL45" s="134" t="s">
        <v>25</v>
      </c>
      <c r="AM45" s="135" t="s">
        <v>25</v>
      </c>
      <c r="AN45" s="137">
        <f>SUM(AN43:AN43)</f>
        <v>0</v>
      </c>
      <c r="AO45" s="133">
        <f>SUM(AO43:AO43)</f>
        <v>0</v>
      </c>
      <c r="AP45" s="133">
        <f>SUM(AP43:AP43)</f>
        <v>0</v>
      </c>
      <c r="AQ45" s="133">
        <f>SUM(AQ43:AQ43)</f>
        <v>0</v>
      </c>
      <c r="AR45" s="138" t="s">
        <v>25</v>
      </c>
      <c r="AS45" s="139">
        <f>SUM(AS43:AS43)</f>
        <v>0</v>
      </c>
      <c r="AT45" s="96"/>
      <c r="AU45" s="96"/>
    </row>
    <row r="46" spans="1:47" ht="15.75" customHeight="1" x14ac:dyDescent="0.3">
      <c r="A46" s="103"/>
      <c r="B46" s="104"/>
      <c r="C46" s="105" t="s">
        <v>28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359"/>
      <c r="Q46" s="359"/>
      <c r="R46" s="359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59"/>
      <c r="AJ46" s="359"/>
      <c r="AK46" s="359"/>
      <c r="AL46" s="359"/>
      <c r="AM46" s="359"/>
      <c r="AN46" s="106"/>
      <c r="AO46" s="107"/>
      <c r="AP46" s="107"/>
      <c r="AQ46" s="107"/>
      <c r="AR46" s="107"/>
      <c r="AS46" s="108"/>
      <c r="AT46" s="96"/>
      <c r="AU46" s="96"/>
    </row>
    <row r="47" spans="1:47" ht="15.75" customHeight="1" thickBot="1" x14ac:dyDescent="0.35">
      <c r="A47" s="140"/>
      <c r="B47" s="141"/>
      <c r="C47" s="142"/>
      <c r="D47" s="68"/>
      <c r="E47" s="69" t="str">
        <f>IF(D47*4=0,"",D47*4)</f>
        <v/>
      </c>
      <c r="F47" s="68"/>
      <c r="G47" s="69" t="str">
        <f>IF(F47*4=0,"",F47*4)</f>
        <v/>
      </c>
      <c r="H47" s="68"/>
      <c r="I47" s="72"/>
      <c r="J47" s="70"/>
      <c r="K47" s="69" t="str">
        <f>IF(J47*4=0,"",J47*4)</f>
        <v/>
      </c>
      <c r="L47" s="68"/>
      <c r="M47" s="69" t="str">
        <f>IF(L47*4=0,"",L47*4)</f>
        <v/>
      </c>
      <c r="N47" s="68"/>
      <c r="O47" s="71"/>
      <c r="P47" s="68"/>
      <c r="Q47" s="69" t="str">
        <f>IF(P47*4=0,"",P47*4)</f>
        <v/>
      </c>
      <c r="R47" s="68"/>
      <c r="S47" s="69" t="str">
        <f>IF(R47*4=0,"",R47*4)</f>
        <v/>
      </c>
      <c r="T47" s="68"/>
      <c r="U47" s="72"/>
      <c r="V47" s="70"/>
      <c r="W47" s="69" t="str">
        <f>IF(V47*4=0,"",V47*4)</f>
        <v/>
      </c>
      <c r="X47" s="68"/>
      <c r="Y47" s="69"/>
      <c r="Z47" s="68"/>
      <c r="AA47" s="71"/>
      <c r="AB47" s="68"/>
      <c r="AC47" s="69" t="str">
        <f>IF(AB47*4=0,"",AB47*4)</f>
        <v/>
      </c>
      <c r="AD47" s="68"/>
      <c r="AE47" s="69" t="str">
        <f>IF(AD47*4=0,"",AD47*4)</f>
        <v/>
      </c>
      <c r="AF47" s="68"/>
      <c r="AG47" s="72"/>
      <c r="AH47" s="70"/>
      <c r="AI47" s="69" t="str">
        <f>IF(AH47*4=0,"",AH47*4)</f>
        <v/>
      </c>
      <c r="AJ47" s="68"/>
      <c r="AK47" s="69" t="str">
        <f>IF(AJ47*4=0,"",AJ47*4)</f>
        <v/>
      </c>
      <c r="AL47" s="68"/>
      <c r="AM47" s="71"/>
      <c r="AN47" s="73" t="str">
        <f>IF(D47+J47+P47+V47+AB47+AH47=0,"",D47+J47+P47+V47+AB47+AH47)</f>
        <v/>
      </c>
      <c r="AO47" s="69" t="str">
        <f>IF((D47+J47+P47+V47+AB47+AH47)*4=0,"",(D47+J47+P47+V47+AB47+AH47)*4)</f>
        <v/>
      </c>
      <c r="AP47" s="74" t="str">
        <f t="shared" ref="AP47" si="43">IF(F47+L47+R47+X47+AD47+AJ47=0,"",F47+L47+R47+X47+AD47+AJ47)</f>
        <v/>
      </c>
      <c r="AQ47" s="69" t="str">
        <f>IF((L47+F47+R47+X47+AD47+AJ47)*4=0,"",(L47+F47+R47+X47+AD47+AJ47)*4)</f>
        <v/>
      </c>
      <c r="AR47" s="74" t="str">
        <f t="shared" ref="AR47" si="44">IF(N47+H47+T47+Z47+AF47+AL47=0,"",N47+H47+T47+Z47+AF47+AL47)</f>
        <v/>
      </c>
      <c r="AS47" s="75"/>
      <c r="AT47" s="165"/>
      <c r="AU47" s="166"/>
    </row>
    <row r="48" spans="1:47" s="9" customFormat="1" ht="22" customHeight="1" thickBot="1" x14ac:dyDescent="0.4">
      <c r="A48" s="167"/>
      <c r="B48" s="131"/>
      <c r="C48" s="132" t="s">
        <v>29</v>
      </c>
      <c r="D48" s="133">
        <f>SUM(D47:D47)</f>
        <v>0</v>
      </c>
      <c r="E48" s="133">
        <f>SUM(E47:E47)</f>
        <v>0</v>
      </c>
      <c r="F48" s="133">
        <f>SUM(F47:F47)</f>
        <v>0</v>
      </c>
      <c r="G48" s="133">
        <f>SUM(G47:G47)</f>
        <v>0</v>
      </c>
      <c r="H48" s="133">
        <f>SUM(H47:H47)</f>
        <v>0</v>
      </c>
      <c r="I48" s="135" t="s">
        <v>25</v>
      </c>
      <c r="J48" s="136">
        <f>SUM(J47:J47)</f>
        <v>0</v>
      </c>
      <c r="K48" s="133">
        <f>SUM(K47:K47)</f>
        <v>0</v>
      </c>
      <c r="L48" s="133">
        <f>SUM(L47:L47)</f>
        <v>0</v>
      </c>
      <c r="M48" s="133">
        <f>SUM(M47:M47)</f>
        <v>0</v>
      </c>
      <c r="N48" s="133">
        <f>SUM(N47:N47)</f>
        <v>0</v>
      </c>
      <c r="O48" s="135" t="s">
        <v>25</v>
      </c>
      <c r="P48" s="133">
        <f>SUM(P47:P47)</f>
        <v>0</v>
      </c>
      <c r="Q48" s="133">
        <f>SUM(Q47:Q47)</f>
        <v>0</v>
      </c>
      <c r="R48" s="133">
        <f>SUM(R47:R47)</f>
        <v>0</v>
      </c>
      <c r="S48" s="133">
        <f>SUM(S47:S47)</f>
        <v>0</v>
      </c>
      <c r="T48" s="133">
        <f>SUM(T47:T47)</f>
        <v>0</v>
      </c>
      <c r="U48" s="135" t="s">
        <v>25</v>
      </c>
      <c r="V48" s="136">
        <f>SUM(V47:V47)</f>
        <v>0</v>
      </c>
      <c r="W48" s="133">
        <f>SUM(W47:W47)</f>
        <v>0</v>
      </c>
      <c r="X48" s="133">
        <f>SUM(X47:X47)</f>
        <v>0</v>
      </c>
      <c r="Y48" s="133">
        <f>SUM(Y47:Y47)</f>
        <v>0</v>
      </c>
      <c r="Z48" s="133">
        <f>SUM(Z47:Z47)</f>
        <v>0</v>
      </c>
      <c r="AA48" s="135" t="s">
        <v>25</v>
      </c>
      <c r="AB48" s="133">
        <f>SUM(AB47:AB47)</f>
        <v>0</v>
      </c>
      <c r="AC48" s="133">
        <f>SUM(AC47:AC47)</f>
        <v>0</v>
      </c>
      <c r="AD48" s="133">
        <f>SUM(AD47:AD47)</f>
        <v>0</v>
      </c>
      <c r="AE48" s="133">
        <f>SUM(AE47:AE47)</f>
        <v>0</v>
      </c>
      <c r="AF48" s="133">
        <f>SUM(AF47:AF47)</f>
        <v>0</v>
      </c>
      <c r="AG48" s="135" t="s">
        <v>25</v>
      </c>
      <c r="AH48" s="133">
        <f>SUM(AH47:AH47)</f>
        <v>0</v>
      </c>
      <c r="AI48" s="133">
        <f>SUM(AI47:AI47)</f>
        <v>0</v>
      </c>
      <c r="AJ48" s="133">
        <f>SUM(AJ47:AJ47)</f>
        <v>0</v>
      </c>
      <c r="AK48" s="133">
        <f>SUM(AK47:AK47)</f>
        <v>0</v>
      </c>
      <c r="AL48" s="133">
        <f>SUM(AL47:AL47)</f>
        <v>0</v>
      </c>
      <c r="AM48" s="135" t="s">
        <v>25</v>
      </c>
      <c r="AN48" s="137">
        <f t="shared" ref="AN48:AS48" si="45">SUM(AN47:AN47)</f>
        <v>0</v>
      </c>
      <c r="AO48" s="133">
        <f t="shared" si="45"/>
        <v>0</v>
      </c>
      <c r="AP48" s="133">
        <f t="shared" si="45"/>
        <v>0</v>
      </c>
      <c r="AQ48" s="133">
        <f t="shared" si="45"/>
        <v>0</v>
      </c>
      <c r="AR48" s="133">
        <f t="shared" si="45"/>
        <v>0</v>
      </c>
      <c r="AS48" s="139">
        <f t="shared" si="45"/>
        <v>0</v>
      </c>
      <c r="AT48" s="96"/>
      <c r="AU48" s="96"/>
    </row>
    <row r="49" spans="1:47" ht="22" customHeight="1" thickBot="1" x14ac:dyDescent="0.35">
      <c r="A49" s="168"/>
      <c r="B49" s="143"/>
      <c r="C49" s="144" t="s">
        <v>30</v>
      </c>
      <c r="D49" s="145">
        <f>D41+D45+D48</f>
        <v>15</v>
      </c>
      <c r="E49" s="145">
        <f>E41+E45+E48</f>
        <v>60</v>
      </c>
      <c r="F49" s="145">
        <f>F41+F45+F48</f>
        <v>8</v>
      </c>
      <c r="G49" s="145">
        <f>G41+G45+G48</f>
        <v>32</v>
      </c>
      <c r="H49" s="145">
        <f>H41+H48</f>
        <v>28</v>
      </c>
      <c r="I49" s="146" t="s">
        <v>25</v>
      </c>
      <c r="J49" s="145">
        <f>J41+J45+J48</f>
        <v>11</v>
      </c>
      <c r="K49" s="145">
        <f>K41+K45+K48</f>
        <v>44</v>
      </c>
      <c r="L49" s="145">
        <f>L41+L45+L48</f>
        <v>12</v>
      </c>
      <c r="M49" s="145">
        <f>M41+M45+M48</f>
        <v>48</v>
      </c>
      <c r="N49" s="145">
        <f>N41+N48</f>
        <v>29</v>
      </c>
      <c r="O49" s="146" t="s">
        <v>25</v>
      </c>
      <c r="P49" s="145">
        <f>P41+P45+P48</f>
        <v>8</v>
      </c>
      <c r="Q49" s="145">
        <f>Q41+Q45+Q48</f>
        <v>32</v>
      </c>
      <c r="R49" s="145">
        <f>R41+R45+R48</f>
        <v>11</v>
      </c>
      <c r="S49" s="145">
        <f>S41+S45+S48</f>
        <v>44</v>
      </c>
      <c r="T49" s="145">
        <f>T41+T48</f>
        <v>31</v>
      </c>
      <c r="U49" s="146" t="s">
        <v>25</v>
      </c>
      <c r="V49" s="145">
        <f>V41+V45+V48</f>
        <v>7</v>
      </c>
      <c r="W49" s="145">
        <f>W41+W45+W48</f>
        <v>28</v>
      </c>
      <c r="X49" s="145">
        <f>X41+X45+X48</f>
        <v>39</v>
      </c>
      <c r="Y49" s="145">
        <f>Y41+Y45+Y48</f>
        <v>156</v>
      </c>
      <c r="Z49" s="145">
        <f>Z41+Z48</f>
        <v>32</v>
      </c>
      <c r="AA49" s="146" t="s">
        <v>25</v>
      </c>
      <c r="AB49" s="145">
        <f>AB41+AB45+AB48</f>
        <v>0</v>
      </c>
      <c r="AC49" s="145">
        <f>AC41+AC45+AC48</f>
        <v>0</v>
      </c>
      <c r="AD49" s="145">
        <f>AD41+AD45+AD48</f>
        <v>0</v>
      </c>
      <c r="AE49" s="145">
        <f>AE41+AE45+AE48</f>
        <v>0</v>
      </c>
      <c r="AF49" s="145">
        <f>AF41+AF48</f>
        <v>0</v>
      </c>
      <c r="AG49" s="146" t="s">
        <v>25</v>
      </c>
      <c r="AH49" s="145">
        <f>AH41+AH45+AH48</f>
        <v>0</v>
      </c>
      <c r="AI49" s="145">
        <f>AI41+AI45+AI48</f>
        <v>0</v>
      </c>
      <c r="AJ49" s="145">
        <f>AJ41+AJ45+AJ48</f>
        <v>0</v>
      </c>
      <c r="AK49" s="145">
        <f>AK41+AK45+AK48</f>
        <v>0</v>
      </c>
      <c r="AL49" s="145">
        <f>AL41+AL48</f>
        <v>0</v>
      </c>
      <c r="AM49" s="146" t="s">
        <v>25</v>
      </c>
      <c r="AN49" s="145">
        <f>AN41+AN45+AN48</f>
        <v>41</v>
      </c>
      <c r="AO49" s="145">
        <f>AO41+AO45+AO48</f>
        <v>164</v>
      </c>
      <c r="AP49" s="145">
        <f>AP41+AP45+AP48</f>
        <v>70</v>
      </c>
      <c r="AQ49" s="145">
        <f>AQ41+AQ45+AQ48</f>
        <v>280</v>
      </c>
      <c r="AR49" s="145">
        <f>AR41+AR48</f>
        <v>120</v>
      </c>
      <c r="AS49" s="147">
        <f>AS41+AS45+AS48</f>
        <v>111</v>
      </c>
      <c r="AT49" s="96"/>
      <c r="AU49" s="96"/>
    </row>
    <row r="50" spans="1:47" ht="15.75" customHeight="1" thickBot="1" x14ac:dyDescent="0.35">
      <c r="A50" s="348"/>
      <c r="B50" s="349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  <c r="S50" s="349"/>
      <c r="T50" s="349"/>
      <c r="U50" s="349"/>
      <c r="V50" s="349"/>
      <c r="W50" s="349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  <c r="AI50" s="349"/>
      <c r="AJ50" s="349"/>
      <c r="AK50" s="349"/>
      <c r="AL50" s="349"/>
      <c r="AM50" s="349"/>
      <c r="AN50" s="386"/>
      <c r="AO50" s="386"/>
      <c r="AP50" s="386"/>
      <c r="AQ50" s="386"/>
      <c r="AR50" s="386"/>
      <c r="AS50" s="387"/>
      <c r="AT50" s="96"/>
      <c r="AU50" s="96"/>
    </row>
    <row r="51" spans="1:47" ht="15.75" customHeight="1" thickBot="1" x14ac:dyDescent="0.35">
      <c r="A51" s="148"/>
      <c r="B51" s="169"/>
      <c r="C51" s="149" t="s">
        <v>31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150"/>
      <c r="AO51" s="151"/>
      <c r="AP51" s="151"/>
      <c r="AQ51" s="151"/>
      <c r="AR51" s="151"/>
      <c r="AS51" s="170"/>
      <c r="AT51" s="96"/>
      <c r="AU51" s="96"/>
    </row>
    <row r="52" spans="1:47" ht="15.75" customHeight="1" x14ac:dyDescent="0.3">
      <c r="A52" s="249" t="s">
        <v>135</v>
      </c>
      <c r="B52" s="309" t="s">
        <v>138</v>
      </c>
      <c r="C52" s="311" t="s">
        <v>136</v>
      </c>
      <c r="D52" s="153"/>
      <c r="E52" s="69" t="str">
        <f>IF(D52*4=0,"",D52*4)</f>
        <v/>
      </c>
      <c r="F52" s="68"/>
      <c r="G52" s="69" t="str">
        <f>IF(F52*4=0,"",F52*4)</f>
        <v/>
      </c>
      <c r="H52" s="68"/>
      <c r="I52" s="72"/>
      <c r="J52" s="70"/>
      <c r="K52" s="69" t="str">
        <f t="shared" ref="K52:K66" si="46">IF(J52*4=0,"",J52*4)</f>
        <v/>
      </c>
      <c r="L52" s="68"/>
      <c r="M52" s="69" t="str">
        <f t="shared" ref="M52:M68" si="47">IF(L52*4=0,"",L52*4)</f>
        <v/>
      </c>
      <c r="N52" s="68"/>
      <c r="O52" s="71"/>
      <c r="P52" s="68"/>
      <c r="Q52" s="69" t="str">
        <f t="shared" ref="Q52:Q66" si="48">IF(P52*4=0,"",P52*4)</f>
        <v/>
      </c>
      <c r="R52" s="68"/>
      <c r="S52" s="69" t="str">
        <f t="shared" ref="S52:S66" si="49">IF(R52*4=0,"",R52*4)</f>
        <v/>
      </c>
      <c r="T52" s="68"/>
      <c r="U52" s="72"/>
      <c r="V52" s="70"/>
      <c r="W52" s="69" t="str">
        <f t="shared" ref="W52:W66" si="50">IF(V52*4=0,"",V52*4)</f>
        <v/>
      </c>
      <c r="X52" s="68"/>
      <c r="Y52" s="69" t="str">
        <f t="shared" ref="Y52:Y66" si="51">IF(X52*4=0,"",X52*4)</f>
        <v/>
      </c>
      <c r="Z52" s="68"/>
      <c r="AA52" s="71"/>
      <c r="AB52" s="68"/>
      <c r="AC52" s="69" t="str">
        <f t="shared" ref="AC52:AC66" si="52">IF(AB52*4=0,"",AB52*4)</f>
        <v/>
      </c>
      <c r="AD52" s="68"/>
      <c r="AE52" s="69" t="str">
        <f t="shared" ref="AE52:AE66" si="53">IF(AD52*4=0,"",AD52*4)</f>
        <v/>
      </c>
      <c r="AF52" s="68"/>
      <c r="AG52" s="72"/>
      <c r="AH52" s="70"/>
      <c r="AI52" s="69" t="str">
        <f t="shared" ref="AI52:AI66" si="54">IF(AH52*4=0,"",AH52*4)</f>
        <v/>
      </c>
      <c r="AJ52" s="68"/>
      <c r="AK52" s="69" t="str">
        <f t="shared" ref="AK52:AK66" si="55">IF(AJ52*4=0,"",AJ52*4)</f>
        <v/>
      </c>
      <c r="AL52" s="68"/>
      <c r="AM52" s="71"/>
      <c r="AN52" s="89">
        <v>2</v>
      </c>
      <c r="AO52" s="90">
        <f>IF(AN52*4=0,"",AN52*4)</f>
        <v>8</v>
      </c>
      <c r="AP52" s="90"/>
      <c r="AQ52" s="90" t="str">
        <f>IF(AP52*4=0,"",AP52*4)</f>
        <v/>
      </c>
      <c r="AR52" s="154">
        <v>3</v>
      </c>
      <c r="AS52" s="155" t="s">
        <v>50</v>
      </c>
      <c r="AT52" s="171" t="s">
        <v>53</v>
      </c>
      <c r="AU52" s="172" t="s">
        <v>137</v>
      </c>
    </row>
    <row r="53" spans="1:47" ht="15.75" customHeight="1" x14ac:dyDescent="0.3">
      <c r="A53" s="250" t="s">
        <v>139</v>
      </c>
      <c r="B53" s="310" t="s">
        <v>138</v>
      </c>
      <c r="C53" s="312" t="s">
        <v>140</v>
      </c>
      <c r="D53" s="153"/>
      <c r="E53" s="69"/>
      <c r="F53" s="68"/>
      <c r="G53" s="69"/>
      <c r="H53" s="68"/>
      <c r="I53" s="72"/>
      <c r="J53" s="70"/>
      <c r="K53" s="69"/>
      <c r="L53" s="68"/>
      <c r="M53" s="69"/>
      <c r="N53" s="68"/>
      <c r="O53" s="71"/>
      <c r="P53" s="68"/>
      <c r="Q53" s="69"/>
      <c r="R53" s="68"/>
      <c r="S53" s="69"/>
      <c r="T53" s="68"/>
      <c r="U53" s="72"/>
      <c r="V53" s="70"/>
      <c r="W53" s="69"/>
      <c r="X53" s="68"/>
      <c r="Y53" s="69"/>
      <c r="Z53" s="68"/>
      <c r="AA53" s="71"/>
      <c r="AB53" s="68"/>
      <c r="AC53" s="69"/>
      <c r="AD53" s="68"/>
      <c r="AE53" s="69"/>
      <c r="AF53" s="68"/>
      <c r="AG53" s="72"/>
      <c r="AH53" s="70"/>
      <c r="AI53" s="69"/>
      <c r="AJ53" s="68"/>
      <c r="AK53" s="69"/>
      <c r="AL53" s="68"/>
      <c r="AM53" s="71"/>
      <c r="AN53" s="89">
        <v>2</v>
      </c>
      <c r="AO53" s="88">
        <f t="shared" ref="AO53:AO75" si="56">IF(AN53*4=0,"",AN53*4)</f>
        <v>8</v>
      </c>
      <c r="AP53" s="335"/>
      <c r="AQ53" s="342" t="str">
        <f t="shared" ref="AQ53:AQ75" si="57">IF(AP53*4=0,"",AP53*4)</f>
        <v/>
      </c>
      <c r="AR53" s="156">
        <v>2</v>
      </c>
      <c r="AS53" s="155" t="s">
        <v>50</v>
      </c>
      <c r="AT53" s="86" t="s">
        <v>142</v>
      </c>
      <c r="AU53" s="80" t="s">
        <v>141</v>
      </c>
    </row>
    <row r="54" spans="1:47" ht="15.75" customHeight="1" x14ac:dyDescent="0.3">
      <c r="A54" s="250" t="s">
        <v>145</v>
      </c>
      <c r="B54" s="310" t="s">
        <v>138</v>
      </c>
      <c r="C54" s="313" t="s">
        <v>144</v>
      </c>
      <c r="D54" s="153"/>
      <c r="E54" s="69"/>
      <c r="F54" s="68"/>
      <c r="G54" s="69"/>
      <c r="H54" s="68"/>
      <c r="I54" s="72"/>
      <c r="J54" s="70"/>
      <c r="K54" s="69"/>
      <c r="L54" s="68"/>
      <c r="M54" s="69"/>
      <c r="N54" s="68"/>
      <c r="O54" s="71"/>
      <c r="P54" s="68"/>
      <c r="Q54" s="69"/>
      <c r="R54" s="68"/>
      <c r="S54" s="69"/>
      <c r="T54" s="68"/>
      <c r="U54" s="72"/>
      <c r="V54" s="70"/>
      <c r="W54" s="69"/>
      <c r="X54" s="68"/>
      <c r="Y54" s="69"/>
      <c r="Z54" s="68"/>
      <c r="AA54" s="71"/>
      <c r="AB54" s="68"/>
      <c r="AC54" s="69"/>
      <c r="AD54" s="68"/>
      <c r="AE54" s="69"/>
      <c r="AF54" s="68"/>
      <c r="AG54" s="72"/>
      <c r="AH54" s="70"/>
      <c r="AI54" s="69"/>
      <c r="AJ54" s="68"/>
      <c r="AK54" s="69"/>
      <c r="AL54" s="68"/>
      <c r="AM54" s="71"/>
      <c r="AN54" s="89">
        <v>1</v>
      </c>
      <c r="AO54" s="88">
        <f t="shared" si="56"/>
        <v>4</v>
      </c>
      <c r="AP54" s="335">
        <v>1</v>
      </c>
      <c r="AQ54" s="342">
        <f t="shared" si="57"/>
        <v>4</v>
      </c>
      <c r="AR54" s="156">
        <v>2</v>
      </c>
      <c r="AS54" s="178" t="s">
        <v>52</v>
      </c>
      <c r="AT54" s="92" t="s">
        <v>146</v>
      </c>
      <c r="AU54" s="80" t="s">
        <v>147</v>
      </c>
    </row>
    <row r="55" spans="1:47" ht="15.75" customHeight="1" x14ac:dyDescent="0.3">
      <c r="A55" s="250" t="s">
        <v>148</v>
      </c>
      <c r="B55" s="310" t="s">
        <v>138</v>
      </c>
      <c r="C55" s="312" t="s">
        <v>149</v>
      </c>
      <c r="D55" s="153"/>
      <c r="E55" s="69"/>
      <c r="F55" s="68"/>
      <c r="G55" s="69"/>
      <c r="H55" s="68"/>
      <c r="I55" s="72"/>
      <c r="J55" s="70"/>
      <c r="K55" s="69"/>
      <c r="L55" s="68"/>
      <c r="M55" s="69"/>
      <c r="N55" s="68"/>
      <c r="O55" s="71"/>
      <c r="P55" s="68"/>
      <c r="Q55" s="69"/>
      <c r="R55" s="68"/>
      <c r="S55" s="69"/>
      <c r="T55" s="68"/>
      <c r="U55" s="72"/>
      <c r="V55" s="70"/>
      <c r="W55" s="69"/>
      <c r="X55" s="68"/>
      <c r="Y55" s="69"/>
      <c r="Z55" s="68"/>
      <c r="AA55" s="71"/>
      <c r="AB55" s="68"/>
      <c r="AC55" s="69"/>
      <c r="AD55" s="68"/>
      <c r="AE55" s="69"/>
      <c r="AF55" s="68"/>
      <c r="AG55" s="72"/>
      <c r="AH55" s="70"/>
      <c r="AI55" s="69"/>
      <c r="AJ55" s="68"/>
      <c r="AK55" s="69"/>
      <c r="AL55" s="68"/>
      <c r="AM55" s="71"/>
      <c r="AN55" s="89">
        <v>1</v>
      </c>
      <c r="AO55" s="88">
        <f t="shared" si="56"/>
        <v>4</v>
      </c>
      <c r="AP55" s="88">
        <v>1</v>
      </c>
      <c r="AQ55" s="90">
        <f t="shared" si="57"/>
        <v>4</v>
      </c>
      <c r="AR55" s="156">
        <v>2</v>
      </c>
      <c r="AS55" s="155" t="s">
        <v>52</v>
      </c>
      <c r="AT55" s="86" t="s">
        <v>116</v>
      </c>
      <c r="AU55" s="80" t="s">
        <v>150</v>
      </c>
    </row>
    <row r="56" spans="1:47" ht="15.75" customHeight="1" x14ac:dyDescent="0.3">
      <c r="A56" s="251" t="s">
        <v>244</v>
      </c>
      <c r="B56" s="310" t="s">
        <v>138</v>
      </c>
      <c r="C56" s="173" t="s">
        <v>155</v>
      </c>
      <c r="D56" s="153"/>
      <c r="E56" s="69"/>
      <c r="F56" s="68"/>
      <c r="G56" s="69"/>
      <c r="H56" s="68"/>
      <c r="I56" s="72"/>
      <c r="J56" s="70"/>
      <c r="K56" s="69"/>
      <c r="L56" s="68"/>
      <c r="M56" s="69"/>
      <c r="N56" s="68"/>
      <c r="O56" s="71"/>
      <c r="P56" s="68"/>
      <c r="Q56" s="69"/>
      <c r="R56" s="68"/>
      <c r="S56" s="69"/>
      <c r="T56" s="68"/>
      <c r="U56" s="72"/>
      <c r="V56" s="70"/>
      <c r="W56" s="69"/>
      <c r="X56" s="68"/>
      <c r="Y56" s="69"/>
      <c r="Z56" s="68"/>
      <c r="AA56" s="71"/>
      <c r="AB56" s="68"/>
      <c r="AC56" s="69"/>
      <c r="AD56" s="68"/>
      <c r="AE56" s="69"/>
      <c r="AF56" s="68"/>
      <c r="AG56" s="72"/>
      <c r="AH56" s="70"/>
      <c r="AI56" s="69"/>
      <c r="AJ56" s="68"/>
      <c r="AK56" s="69"/>
      <c r="AL56" s="68"/>
      <c r="AM56" s="71"/>
      <c r="AN56" s="89"/>
      <c r="AO56" s="88" t="str">
        <f t="shared" si="56"/>
        <v/>
      </c>
      <c r="AP56" s="88">
        <v>2</v>
      </c>
      <c r="AQ56" s="90">
        <f t="shared" si="57"/>
        <v>8</v>
      </c>
      <c r="AR56" s="156">
        <v>2</v>
      </c>
      <c r="AS56" s="155" t="s">
        <v>72</v>
      </c>
      <c r="AT56" s="91" t="s">
        <v>77</v>
      </c>
      <c r="AU56" s="175" t="s">
        <v>78</v>
      </c>
    </row>
    <row r="57" spans="1:47" ht="15.75" customHeight="1" x14ac:dyDescent="0.3">
      <c r="A57" s="252" t="s">
        <v>156</v>
      </c>
      <c r="B57" s="310" t="s">
        <v>138</v>
      </c>
      <c r="C57" s="173" t="s">
        <v>157</v>
      </c>
      <c r="D57" s="153"/>
      <c r="E57" s="69"/>
      <c r="F57" s="68"/>
      <c r="G57" s="69"/>
      <c r="H57" s="68"/>
      <c r="I57" s="72"/>
      <c r="J57" s="70"/>
      <c r="K57" s="69"/>
      <c r="L57" s="68"/>
      <c r="M57" s="69"/>
      <c r="N57" s="68"/>
      <c r="O57" s="71"/>
      <c r="P57" s="68"/>
      <c r="Q57" s="69"/>
      <c r="R57" s="68"/>
      <c r="S57" s="69"/>
      <c r="T57" s="68"/>
      <c r="U57" s="72"/>
      <c r="V57" s="70"/>
      <c r="W57" s="69"/>
      <c r="X57" s="68"/>
      <c r="Y57" s="69"/>
      <c r="Z57" s="68"/>
      <c r="AA57" s="71"/>
      <c r="AB57" s="68"/>
      <c r="AC57" s="69"/>
      <c r="AD57" s="68"/>
      <c r="AE57" s="69"/>
      <c r="AF57" s="68"/>
      <c r="AG57" s="72"/>
      <c r="AH57" s="70"/>
      <c r="AI57" s="69"/>
      <c r="AJ57" s="68"/>
      <c r="AK57" s="69"/>
      <c r="AL57" s="68"/>
      <c r="AM57" s="71"/>
      <c r="AN57" s="89">
        <v>1</v>
      </c>
      <c r="AO57" s="88">
        <f t="shared" si="56"/>
        <v>4</v>
      </c>
      <c r="AP57" s="88">
        <v>1</v>
      </c>
      <c r="AQ57" s="90">
        <f t="shared" si="57"/>
        <v>4</v>
      </c>
      <c r="AR57" s="156">
        <v>2</v>
      </c>
      <c r="AS57" s="178" t="s">
        <v>52</v>
      </c>
      <c r="AT57" s="174" t="s">
        <v>254</v>
      </c>
      <c r="AU57" s="175" t="s">
        <v>158</v>
      </c>
    </row>
    <row r="58" spans="1:47" ht="15.75" customHeight="1" x14ac:dyDescent="0.3">
      <c r="A58" s="321" t="s">
        <v>159</v>
      </c>
      <c r="B58" s="322" t="s">
        <v>138</v>
      </c>
      <c r="C58" s="271" t="s">
        <v>160</v>
      </c>
      <c r="D58" s="272"/>
      <c r="E58" s="273"/>
      <c r="F58" s="274"/>
      <c r="G58" s="273"/>
      <c r="H58" s="274"/>
      <c r="I58" s="278"/>
      <c r="J58" s="276"/>
      <c r="K58" s="273"/>
      <c r="L58" s="274"/>
      <c r="M58" s="273"/>
      <c r="N58" s="274"/>
      <c r="O58" s="277"/>
      <c r="P58" s="274"/>
      <c r="Q58" s="273"/>
      <c r="R58" s="274"/>
      <c r="S58" s="273"/>
      <c r="T58" s="274"/>
      <c r="U58" s="278"/>
      <c r="V58" s="276"/>
      <c r="W58" s="273"/>
      <c r="X58" s="274"/>
      <c r="Y58" s="273"/>
      <c r="Z58" s="274"/>
      <c r="AA58" s="277"/>
      <c r="AB58" s="274"/>
      <c r="AC58" s="273"/>
      <c r="AD58" s="274"/>
      <c r="AE58" s="273"/>
      <c r="AF58" s="274"/>
      <c r="AG58" s="278"/>
      <c r="AH58" s="276"/>
      <c r="AI58" s="273"/>
      <c r="AJ58" s="274"/>
      <c r="AK58" s="273"/>
      <c r="AL58" s="274"/>
      <c r="AM58" s="277"/>
      <c r="AN58" s="344">
        <v>2</v>
      </c>
      <c r="AO58" s="280">
        <f t="shared" si="56"/>
        <v>8</v>
      </c>
      <c r="AP58" s="280">
        <v>2</v>
      </c>
      <c r="AQ58" s="326">
        <f t="shared" si="57"/>
        <v>8</v>
      </c>
      <c r="AR58" s="281">
        <v>2</v>
      </c>
      <c r="AS58" s="345" t="s">
        <v>52</v>
      </c>
      <c r="AT58" s="284" t="s">
        <v>162</v>
      </c>
      <c r="AU58" s="296" t="s">
        <v>161</v>
      </c>
    </row>
    <row r="59" spans="1:47" ht="15.75" customHeight="1" x14ac:dyDescent="0.3">
      <c r="A59" s="251" t="s">
        <v>166</v>
      </c>
      <c r="B59" s="310" t="s">
        <v>138</v>
      </c>
      <c r="C59" s="314" t="s">
        <v>163</v>
      </c>
      <c r="D59" s="153"/>
      <c r="E59" s="69"/>
      <c r="F59" s="68"/>
      <c r="G59" s="69"/>
      <c r="H59" s="68"/>
      <c r="I59" s="72"/>
      <c r="J59" s="70"/>
      <c r="K59" s="69"/>
      <c r="L59" s="68"/>
      <c r="M59" s="69"/>
      <c r="N59" s="68"/>
      <c r="O59" s="71"/>
      <c r="P59" s="68"/>
      <c r="Q59" s="69"/>
      <c r="R59" s="68"/>
      <c r="S59" s="69"/>
      <c r="T59" s="68"/>
      <c r="U59" s="72"/>
      <c r="V59" s="70"/>
      <c r="W59" s="69"/>
      <c r="X59" s="68"/>
      <c r="Y59" s="69"/>
      <c r="Z59" s="68"/>
      <c r="AA59" s="71"/>
      <c r="AB59" s="68"/>
      <c r="AC59" s="69"/>
      <c r="AD59" s="68"/>
      <c r="AE59" s="69"/>
      <c r="AF59" s="68"/>
      <c r="AG59" s="72"/>
      <c r="AH59" s="70"/>
      <c r="AI59" s="69"/>
      <c r="AJ59" s="68"/>
      <c r="AK59" s="69"/>
      <c r="AL59" s="68"/>
      <c r="AM59" s="71"/>
      <c r="AN59" s="89">
        <v>1</v>
      </c>
      <c r="AO59" s="88">
        <f t="shared" si="56"/>
        <v>4</v>
      </c>
      <c r="AP59" s="88">
        <v>1</v>
      </c>
      <c r="AQ59" s="90">
        <f t="shared" si="57"/>
        <v>4</v>
      </c>
      <c r="AR59" s="156">
        <v>2</v>
      </c>
      <c r="AS59" s="178" t="s">
        <v>52</v>
      </c>
      <c r="AT59" s="91" t="s">
        <v>164</v>
      </c>
      <c r="AU59" s="175" t="s">
        <v>165</v>
      </c>
    </row>
    <row r="60" spans="1:47" ht="15.75" customHeight="1" x14ac:dyDescent="0.3">
      <c r="A60" s="251" t="s">
        <v>167</v>
      </c>
      <c r="B60" s="310" t="s">
        <v>138</v>
      </c>
      <c r="C60" s="314" t="s">
        <v>168</v>
      </c>
      <c r="D60" s="153"/>
      <c r="E60" s="69"/>
      <c r="F60" s="68"/>
      <c r="G60" s="69"/>
      <c r="H60" s="68"/>
      <c r="I60" s="72"/>
      <c r="J60" s="70"/>
      <c r="K60" s="69"/>
      <c r="L60" s="68"/>
      <c r="M60" s="69"/>
      <c r="N60" s="68"/>
      <c r="O60" s="71"/>
      <c r="P60" s="68"/>
      <c r="Q60" s="69"/>
      <c r="R60" s="68"/>
      <c r="S60" s="69"/>
      <c r="T60" s="68"/>
      <c r="U60" s="72"/>
      <c r="V60" s="70"/>
      <c r="W60" s="69"/>
      <c r="X60" s="68"/>
      <c r="Y60" s="69"/>
      <c r="Z60" s="68"/>
      <c r="AA60" s="71"/>
      <c r="AB60" s="68"/>
      <c r="AC60" s="69"/>
      <c r="AD60" s="68"/>
      <c r="AE60" s="69"/>
      <c r="AF60" s="68"/>
      <c r="AG60" s="72"/>
      <c r="AH60" s="70"/>
      <c r="AI60" s="69"/>
      <c r="AJ60" s="68"/>
      <c r="AK60" s="69"/>
      <c r="AL60" s="68"/>
      <c r="AM60" s="71"/>
      <c r="AN60" s="89">
        <v>1</v>
      </c>
      <c r="AO60" s="88">
        <f t="shared" si="56"/>
        <v>4</v>
      </c>
      <c r="AP60" s="88">
        <v>1</v>
      </c>
      <c r="AQ60" s="90">
        <f t="shared" si="57"/>
        <v>4</v>
      </c>
      <c r="AR60" s="156">
        <v>2</v>
      </c>
      <c r="AS60" s="178" t="s">
        <v>52</v>
      </c>
      <c r="AT60" s="91" t="s">
        <v>164</v>
      </c>
      <c r="AU60" s="175" t="s">
        <v>165</v>
      </c>
    </row>
    <row r="61" spans="1:47" ht="16" customHeight="1" x14ac:dyDescent="0.3">
      <c r="A61" s="252" t="s">
        <v>169</v>
      </c>
      <c r="B61" s="310" t="s">
        <v>138</v>
      </c>
      <c r="C61" s="314" t="s">
        <v>170</v>
      </c>
      <c r="D61" s="153"/>
      <c r="E61" s="69" t="str">
        <f>IF(D61*4=0,"",D61*4)</f>
        <v/>
      </c>
      <c r="F61" s="68"/>
      <c r="G61" s="69" t="str">
        <f>IF(F61*4=0,"",F61*4)</f>
        <v/>
      </c>
      <c r="H61" s="68"/>
      <c r="I61" s="72"/>
      <c r="J61" s="70"/>
      <c r="K61" s="69" t="str">
        <f t="shared" si="46"/>
        <v/>
      </c>
      <c r="L61" s="68"/>
      <c r="M61" s="69" t="str">
        <f t="shared" si="47"/>
        <v/>
      </c>
      <c r="N61" s="68"/>
      <c r="O61" s="71"/>
      <c r="P61" s="68"/>
      <c r="Q61" s="69" t="str">
        <f t="shared" si="48"/>
        <v/>
      </c>
      <c r="R61" s="68"/>
      <c r="S61" s="69" t="str">
        <f t="shared" si="49"/>
        <v/>
      </c>
      <c r="T61" s="68"/>
      <c r="U61" s="72"/>
      <c r="V61" s="70"/>
      <c r="W61" s="69" t="str">
        <f t="shared" si="50"/>
        <v/>
      </c>
      <c r="X61" s="68"/>
      <c r="Y61" s="69" t="str">
        <f t="shared" si="51"/>
        <v/>
      </c>
      <c r="Z61" s="68"/>
      <c r="AA61" s="71"/>
      <c r="AB61" s="68"/>
      <c r="AC61" s="69" t="str">
        <f t="shared" si="52"/>
        <v/>
      </c>
      <c r="AD61" s="68"/>
      <c r="AE61" s="69" t="str">
        <f t="shared" si="53"/>
        <v/>
      </c>
      <c r="AF61" s="68"/>
      <c r="AG61" s="72"/>
      <c r="AH61" s="70"/>
      <c r="AI61" s="69" t="str">
        <f t="shared" si="54"/>
        <v/>
      </c>
      <c r="AJ61" s="68"/>
      <c r="AK61" s="69" t="str">
        <f t="shared" si="55"/>
        <v/>
      </c>
      <c r="AL61" s="68"/>
      <c r="AM61" s="71"/>
      <c r="AN61" s="87">
        <v>2</v>
      </c>
      <c r="AO61" s="88">
        <f t="shared" si="56"/>
        <v>8</v>
      </c>
      <c r="AP61" s="88">
        <v>2</v>
      </c>
      <c r="AQ61" s="90">
        <f t="shared" si="57"/>
        <v>8</v>
      </c>
      <c r="AR61" s="156">
        <v>6</v>
      </c>
      <c r="AS61" s="176" t="s">
        <v>72</v>
      </c>
      <c r="AT61" s="94" t="s">
        <v>66</v>
      </c>
      <c r="AU61" s="80" t="s">
        <v>125</v>
      </c>
    </row>
    <row r="62" spans="1:47" ht="18" customHeight="1" x14ac:dyDescent="0.3">
      <c r="A62" s="252" t="s">
        <v>180</v>
      </c>
      <c r="B62" s="310" t="s">
        <v>138</v>
      </c>
      <c r="C62" s="314" t="s">
        <v>181</v>
      </c>
      <c r="D62" s="153"/>
      <c r="E62" s="69" t="str">
        <f>IF(D62*4=0,"",D62*4)</f>
        <v/>
      </c>
      <c r="F62" s="68"/>
      <c r="G62" s="69" t="str">
        <f>IF(F62*4=0,"",F62*4)</f>
        <v/>
      </c>
      <c r="H62" s="68"/>
      <c r="I62" s="72"/>
      <c r="J62" s="70"/>
      <c r="K62" s="69" t="str">
        <f t="shared" si="46"/>
        <v/>
      </c>
      <c r="L62" s="68"/>
      <c r="M62" s="69" t="str">
        <f t="shared" si="47"/>
        <v/>
      </c>
      <c r="N62" s="68"/>
      <c r="O62" s="71"/>
      <c r="P62" s="68"/>
      <c r="Q62" s="69" t="str">
        <f t="shared" si="48"/>
        <v/>
      </c>
      <c r="R62" s="68"/>
      <c r="S62" s="69" t="str">
        <f t="shared" si="49"/>
        <v/>
      </c>
      <c r="T62" s="68"/>
      <c r="U62" s="72"/>
      <c r="V62" s="70"/>
      <c r="W62" s="69" t="str">
        <f t="shared" si="50"/>
        <v/>
      </c>
      <c r="X62" s="68"/>
      <c r="Y62" s="69" t="str">
        <f t="shared" si="51"/>
        <v/>
      </c>
      <c r="Z62" s="68"/>
      <c r="AA62" s="71"/>
      <c r="AB62" s="68"/>
      <c r="AC62" s="69" t="str">
        <f t="shared" si="52"/>
        <v/>
      </c>
      <c r="AD62" s="68"/>
      <c r="AE62" s="69" t="str">
        <f t="shared" si="53"/>
        <v/>
      </c>
      <c r="AF62" s="68"/>
      <c r="AG62" s="72"/>
      <c r="AH62" s="70"/>
      <c r="AI62" s="69" t="str">
        <f t="shared" si="54"/>
        <v/>
      </c>
      <c r="AJ62" s="68"/>
      <c r="AK62" s="69" t="str">
        <f t="shared" si="55"/>
        <v/>
      </c>
      <c r="AL62" s="68"/>
      <c r="AM62" s="71"/>
      <c r="AN62" s="87"/>
      <c r="AO62" s="88" t="str">
        <f t="shared" si="56"/>
        <v/>
      </c>
      <c r="AP62" s="88">
        <v>2</v>
      </c>
      <c r="AQ62" s="90">
        <f t="shared" si="57"/>
        <v>8</v>
      </c>
      <c r="AR62" s="156">
        <v>2</v>
      </c>
      <c r="AS62" s="179" t="s">
        <v>182</v>
      </c>
      <c r="AT62" s="94" t="s">
        <v>66</v>
      </c>
      <c r="AU62" s="175" t="s">
        <v>179</v>
      </c>
    </row>
    <row r="63" spans="1:47" ht="15.75" customHeight="1" x14ac:dyDescent="0.3">
      <c r="A63" s="252" t="s">
        <v>283</v>
      </c>
      <c r="B63" s="310" t="s">
        <v>138</v>
      </c>
      <c r="C63" s="314" t="s">
        <v>183</v>
      </c>
      <c r="D63" s="153"/>
      <c r="E63" s="69" t="str">
        <f>IF(D63*4=0,"",D63*4)</f>
        <v/>
      </c>
      <c r="F63" s="68"/>
      <c r="G63" s="69" t="str">
        <f>IF(F63*4=0,"",F63*4)</f>
        <v/>
      </c>
      <c r="H63" s="68"/>
      <c r="I63" s="72"/>
      <c r="J63" s="70"/>
      <c r="K63" s="69" t="str">
        <f t="shared" si="46"/>
        <v/>
      </c>
      <c r="L63" s="68"/>
      <c r="M63" s="69" t="str">
        <f t="shared" si="47"/>
        <v/>
      </c>
      <c r="N63" s="68"/>
      <c r="O63" s="71"/>
      <c r="P63" s="68"/>
      <c r="Q63" s="69" t="str">
        <f t="shared" si="48"/>
        <v/>
      </c>
      <c r="R63" s="68"/>
      <c r="S63" s="69" t="str">
        <f t="shared" si="49"/>
        <v/>
      </c>
      <c r="T63" s="68"/>
      <c r="U63" s="72"/>
      <c r="V63" s="70"/>
      <c r="W63" s="69" t="str">
        <f t="shared" si="50"/>
        <v/>
      </c>
      <c r="X63" s="68"/>
      <c r="Y63" s="69" t="str">
        <f t="shared" si="51"/>
        <v/>
      </c>
      <c r="Z63" s="68"/>
      <c r="AA63" s="71"/>
      <c r="AB63" s="68"/>
      <c r="AC63" s="69" t="str">
        <f t="shared" si="52"/>
        <v/>
      </c>
      <c r="AD63" s="68"/>
      <c r="AE63" s="69" t="str">
        <f t="shared" si="53"/>
        <v/>
      </c>
      <c r="AF63" s="68"/>
      <c r="AG63" s="72"/>
      <c r="AH63" s="70"/>
      <c r="AI63" s="69" t="str">
        <f t="shared" si="54"/>
        <v/>
      </c>
      <c r="AJ63" s="68"/>
      <c r="AK63" s="69" t="str">
        <f t="shared" si="55"/>
        <v/>
      </c>
      <c r="AL63" s="68"/>
      <c r="AM63" s="71"/>
      <c r="AN63" s="87">
        <v>1</v>
      </c>
      <c r="AO63" s="88">
        <f t="shared" si="56"/>
        <v>4</v>
      </c>
      <c r="AP63" s="88"/>
      <c r="AQ63" s="90" t="str">
        <f t="shared" si="57"/>
        <v/>
      </c>
      <c r="AR63" s="156">
        <v>2</v>
      </c>
      <c r="AS63" s="179" t="s">
        <v>52</v>
      </c>
      <c r="AT63" s="174" t="s">
        <v>184</v>
      </c>
      <c r="AU63" s="175" t="s">
        <v>185</v>
      </c>
    </row>
    <row r="64" spans="1:47" ht="15.75" customHeight="1" x14ac:dyDescent="0.3">
      <c r="A64" s="252" t="s">
        <v>189</v>
      </c>
      <c r="B64" s="310" t="s">
        <v>138</v>
      </c>
      <c r="C64" s="314" t="s">
        <v>190</v>
      </c>
      <c r="D64" s="153"/>
      <c r="E64" s="69"/>
      <c r="F64" s="68"/>
      <c r="G64" s="69"/>
      <c r="H64" s="68"/>
      <c r="I64" s="159"/>
      <c r="J64" s="70"/>
      <c r="K64" s="69" t="str">
        <f t="shared" si="46"/>
        <v/>
      </c>
      <c r="L64" s="68"/>
      <c r="M64" s="69" t="str">
        <f t="shared" si="47"/>
        <v/>
      </c>
      <c r="N64" s="68"/>
      <c r="O64" s="71"/>
      <c r="P64" s="68"/>
      <c r="Q64" s="69" t="str">
        <f t="shared" si="48"/>
        <v/>
      </c>
      <c r="R64" s="68"/>
      <c r="S64" s="69" t="str">
        <f t="shared" si="49"/>
        <v/>
      </c>
      <c r="T64" s="68"/>
      <c r="U64" s="72"/>
      <c r="V64" s="70"/>
      <c r="W64" s="69" t="str">
        <f t="shared" si="50"/>
        <v/>
      </c>
      <c r="X64" s="68"/>
      <c r="Y64" s="69" t="str">
        <f t="shared" si="51"/>
        <v/>
      </c>
      <c r="Z64" s="68"/>
      <c r="AA64" s="71"/>
      <c r="AB64" s="68"/>
      <c r="AC64" s="69" t="str">
        <f t="shared" si="52"/>
        <v/>
      </c>
      <c r="AD64" s="68"/>
      <c r="AE64" s="69" t="str">
        <f t="shared" si="53"/>
        <v/>
      </c>
      <c r="AF64" s="68"/>
      <c r="AG64" s="72"/>
      <c r="AH64" s="70"/>
      <c r="AI64" s="69" t="str">
        <f t="shared" si="54"/>
        <v/>
      </c>
      <c r="AJ64" s="68"/>
      <c r="AK64" s="69" t="str">
        <f t="shared" si="55"/>
        <v/>
      </c>
      <c r="AL64" s="68"/>
      <c r="AM64" s="71"/>
      <c r="AN64" s="87"/>
      <c r="AO64" s="88" t="str">
        <f t="shared" si="56"/>
        <v/>
      </c>
      <c r="AP64" s="88">
        <v>2</v>
      </c>
      <c r="AQ64" s="90">
        <f t="shared" si="57"/>
        <v>8</v>
      </c>
      <c r="AR64" s="156">
        <v>2</v>
      </c>
      <c r="AS64" s="179" t="s">
        <v>72</v>
      </c>
      <c r="AT64" s="94" t="s">
        <v>66</v>
      </c>
      <c r="AU64" s="175" t="s">
        <v>191</v>
      </c>
    </row>
    <row r="65" spans="1:47" ht="15.75" customHeight="1" x14ac:dyDescent="0.3">
      <c r="A65" s="252" t="s">
        <v>192</v>
      </c>
      <c r="B65" s="310" t="s">
        <v>138</v>
      </c>
      <c r="C65" s="314" t="s">
        <v>193</v>
      </c>
      <c r="D65" s="153"/>
      <c r="E65" s="69"/>
      <c r="F65" s="68"/>
      <c r="G65" s="69"/>
      <c r="H65" s="68"/>
      <c r="I65" s="159"/>
      <c r="J65" s="70"/>
      <c r="K65" s="69" t="str">
        <f t="shared" si="46"/>
        <v/>
      </c>
      <c r="L65" s="68"/>
      <c r="M65" s="69" t="str">
        <f t="shared" si="47"/>
        <v/>
      </c>
      <c r="N65" s="68"/>
      <c r="O65" s="71"/>
      <c r="P65" s="68"/>
      <c r="Q65" s="69" t="str">
        <f t="shared" si="48"/>
        <v/>
      </c>
      <c r="R65" s="68"/>
      <c r="S65" s="69" t="str">
        <f t="shared" si="49"/>
        <v/>
      </c>
      <c r="T65" s="68"/>
      <c r="U65" s="72"/>
      <c r="V65" s="70"/>
      <c r="W65" s="69" t="str">
        <f t="shared" si="50"/>
        <v/>
      </c>
      <c r="X65" s="68"/>
      <c r="Y65" s="69" t="str">
        <f t="shared" si="51"/>
        <v/>
      </c>
      <c r="Z65" s="68"/>
      <c r="AA65" s="71"/>
      <c r="AB65" s="68"/>
      <c r="AC65" s="69" t="str">
        <f t="shared" si="52"/>
        <v/>
      </c>
      <c r="AD65" s="68"/>
      <c r="AE65" s="69" t="str">
        <f t="shared" si="53"/>
        <v/>
      </c>
      <c r="AF65" s="68"/>
      <c r="AG65" s="72"/>
      <c r="AH65" s="70"/>
      <c r="AI65" s="69" t="str">
        <f t="shared" si="54"/>
        <v/>
      </c>
      <c r="AJ65" s="68"/>
      <c r="AK65" s="69" t="str">
        <f t="shared" si="55"/>
        <v/>
      </c>
      <c r="AL65" s="68"/>
      <c r="AM65" s="71"/>
      <c r="AN65" s="87"/>
      <c r="AO65" s="88" t="str">
        <f t="shared" si="56"/>
        <v/>
      </c>
      <c r="AP65" s="88">
        <v>2</v>
      </c>
      <c r="AQ65" s="90">
        <f t="shared" si="57"/>
        <v>8</v>
      </c>
      <c r="AR65" s="156">
        <v>2</v>
      </c>
      <c r="AS65" s="179" t="s">
        <v>72</v>
      </c>
      <c r="AT65" s="94" t="s">
        <v>66</v>
      </c>
      <c r="AU65" s="175" t="s">
        <v>191</v>
      </c>
    </row>
    <row r="66" spans="1:47" ht="15.75" customHeight="1" x14ac:dyDescent="0.3">
      <c r="A66" s="252" t="s">
        <v>195</v>
      </c>
      <c r="B66" s="310" t="s">
        <v>138</v>
      </c>
      <c r="C66" s="314" t="s">
        <v>196</v>
      </c>
      <c r="D66" s="153"/>
      <c r="E66" s="69"/>
      <c r="F66" s="68"/>
      <c r="G66" s="69"/>
      <c r="H66" s="68"/>
      <c r="I66" s="159"/>
      <c r="J66" s="70"/>
      <c r="K66" s="69" t="str">
        <f t="shared" si="46"/>
        <v/>
      </c>
      <c r="L66" s="68"/>
      <c r="M66" s="69" t="str">
        <f t="shared" si="47"/>
        <v/>
      </c>
      <c r="N66" s="68"/>
      <c r="O66" s="71"/>
      <c r="P66" s="68"/>
      <c r="Q66" s="69" t="str">
        <f t="shared" si="48"/>
        <v/>
      </c>
      <c r="R66" s="68"/>
      <c r="S66" s="69" t="str">
        <f t="shared" si="49"/>
        <v/>
      </c>
      <c r="T66" s="68"/>
      <c r="U66" s="72"/>
      <c r="V66" s="70"/>
      <c r="W66" s="69" t="str">
        <f t="shared" si="50"/>
        <v/>
      </c>
      <c r="X66" s="68"/>
      <c r="Y66" s="69" t="str">
        <f t="shared" si="51"/>
        <v/>
      </c>
      <c r="Z66" s="68"/>
      <c r="AA66" s="71"/>
      <c r="AB66" s="68"/>
      <c r="AC66" s="69" t="str">
        <f t="shared" si="52"/>
        <v/>
      </c>
      <c r="AD66" s="68"/>
      <c r="AE66" s="69" t="str">
        <f t="shared" si="53"/>
        <v/>
      </c>
      <c r="AF66" s="68"/>
      <c r="AG66" s="72"/>
      <c r="AH66" s="70"/>
      <c r="AI66" s="69" t="str">
        <f t="shared" si="54"/>
        <v/>
      </c>
      <c r="AJ66" s="68"/>
      <c r="AK66" s="69" t="str">
        <f t="shared" si="55"/>
        <v/>
      </c>
      <c r="AL66" s="68"/>
      <c r="AM66" s="71"/>
      <c r="AN66" s="87">
        <v>1</v>
      </c>
      <c r="AO66" s="88">
        <f t="shared" si="56"/>
        <v>4</v>
      </c>
      <c r="AP66" s="88">
        <v>1</v>
      </c>
      <c r="AQ66" s="90">
        <f t="shared" si="57"/>
        <v>4</v>
      </c>
      <c r="AR66" s="156">
        <v>2</v>
      </c>
      <c r="AS66" s="179" t="s">
        <v>72</v>
      </c>
      <c r="AT66" s="94" t="s">
        <v>66</v>
      </c>
      <c r="AU66" s="182" t="s">
        <v>194</v>
      </c>
    </row>
    <row r="67" spans="1:47" ht="15.75" customHeight="1" x14ac:dyDescent="0.3">
      <c r="A67" s="252" t="s">
        <v>199</v>
      </c>
      <c r="B67" s="310" t="s">
        <v>138</v>
      </c>
      <c r="C67" s="173" t="s">
        <v>197</v>
      </c>
      <c r="D67" s="160"/>
      <c r="E67" s="161"/>
      <c r="F67" s="68"/>
      <c r="G67" s="69"/>
      <c r="H67" s="68"/>
      <c r="I67" s="159"/>
      <c r="J67" s="162"/>
      <c r="K67" s="161"/>
      <c r="L67" s="68"/>
      <c r="M67" s="69" t="str">
        <f t="shared" si="47"/>
        <v/>
      </c>
      <c r="N67" s="68"/>
      <c r="O67" s="71"/>
      <c r="P67" s="68"/>
      <c r="Q67" s="69"/>
      <c r="R67" s="68"/>
      <c r="S67" s="69"/>
      <c r="T67" s="68"/>
      <c r="U67" s="72"/>
      <c r="V67" s="70"/>
      <c r="W67" s="69"/>
      <c r="X67" s="68"/>
      <c r="Y67" s="69"/>
      <c r="Z67" s="68"/>
      <c r="AA67" s="71"/>
      <c r="AB67" s="68"/>
      <c r="AC67" s="69"/>
      <c r="AD67" s="68"/>
      <c r="AE67" s="69"/>
      <c r="AF67" s="68"/>
      <c r="AG67" s="72"/>
      <c r="AH67" s="70"/>
      <c r="AI67" s="69"/>
      <c r="AJ67" s="68"/>
      <c r="AK67" s="69"/>
      <c r="AL67" s="68"/>
      <c r="AM67" s="71"/>
      <c r="AN67" s="87"/>
      <c r="AO67" s="88" t="str">
        <f t="shared" si="56"/>
        <v/>
      </c>
      <c r="AP67" s="88">
        <v>2</v>
      </c>
      <c r="AQ67" s="90">
        <f t="shared" si="57"/>
        <v>8</v>
      </c>
      <c r="AR67" s="156">
        <v>4</v>
      </c>
      <c r="AS67" s="179" t="s">
        <v>52</v>
      </c>
      <c r="AT67" s="94" t="s">
        <v>66</v>
      </c>
      <c r="AU67" s="175" t="s">
        <v>191</v>
      </c>
    </row>
    <row r="68" spans="1:47" s="259" customFormat="1" ht="15.75" customHeight="1" x14ac:dyDescent="0.3">
      <c r="A68" s="315" t="s">
        <v>200</v>
      </c>
      <c r="B68" s="316" t="s">
        <v>138</v>
      </c>
      <c r="C68" s="173" t="s">
        <v>201</v>
      </c>
      <c r="D68" s="317"/>
      <c r="E68" s="318"/>
      <c r="F68" s="215"/>
      <c r="G68" s="299"/>
      <c r="H68" s="215"/>
      <c r="I68" s="300"/>
      <c r="J68" s="319"/>
      <c r="K68" s="318"/>
      <c r="L68" s="215"/>
      <c r="M68" s="299" t="str">
        <f t="shared" si="47"/>
        <v/>
      </c>
      <c r="N68" s="215"/>
      <c r="O68" s="214"/>
      <c r="P68" s="215"/>
      <c r="Q68" s="299"/>
      <c r="R68" s="215"/>
      <c r="S68" s="299"/>
      <c r="T68" s="215"/>
      <c r="U68" s="302"/>
      <c r="V68" s="301"/>
      <c r="W68" s="299"/>
      <c r="X68" s="215"/>
      <c r="Y68" s="299"/>
      <c r="Z68" s="215"/>
      <c r="AA68" s="214"/>
      <c r="AB68" s="215"/>
      <c r="AC68" s="299"/>
      <c r="AD68" s="215"/>
      <c r="AE68" s="299"/>
      <c r="AF68" s="215"/>
      <c r="AG68" s="302"/>
      <c r="AH68" s="301"/>
      <c r="AI68" s="299"/>
      <c r="AJ68" s="215"/>
      <c r="AK68" s="299"/>
      <c r="AL68" s="215"/>
      <c r="AM68" s="214"/>
      <c r="AN68" s="303"/>
      <c r="AO68" s="304" t="str">
        <f t="shared" si="56"/>
        <v/>
      </c>
      <c r="AP68" s="329">
        <v>2</v>
      </c>
      <c r="AQ68" s="330">
        <f t="shared" si="57"/>
        <v>8</v>
      </c>
      <c r="AR68" s="320">
        <v>2</v>
      </c>
      <c r="AS68" s="179" t="s">
        <v>72</v>
      </c>
      <c r="AT68" s="224" t="s">
        <v>66</v>
      </c>
      <c r="AU68" s="175" t="s">
        <v>202</v>
      </c>
    </row>
    <row r="69" spans="1:47" ht="15.75" customHeight="1" x14ac:dyDescent="0.3">
      <c r="A69" s="253" t="s">
        <v>248</v>
      </c>
      <c r="B69" s="310" t="s">
        <v>138</v>
      </c>
      <c r="C69" s="173" t="s">
        <v>204</v>
      </c>
      <c r="D69" s="160"/>
      <c r="E69" s="161"/>
      <c r="F69" s="68"/>
      <c r="G69" s="69"/>
      <c r="H69" s="68"/>
      <c r="I69" s="159"/>
      <c r="J69" s="162"/>
      <c r="K69" s="161"/>
      <c r="L69" s="68"/>
      <c r="M69" s="69"/>
      <c r="N69" s="68"/>
      <c r="O69" s="71"/>
      <c r="P69" s="68"/>
      <c r="Q69" s="69"/>
      <c r="R69" s="68"/>
      <c r="S69" s="69"/>
      <c r="T69" s="68"/>
      <c r="U69" s="72"/>
      <c r="V69" s="70"/>
      <c r="W69" s="69"/>
      <c r="X69" s="68"/>
      <c r="Y69" s="69"/>
      <c r="Z69" s="68"/>
      <c r="AA69" s="71"/>
      <c r="AB69" s="68"/>
      <c r="AC69" s="69"/>
      <c r="AD69" s="68"/>
      <c r="AE69" s="69"/>
      <c r="AF69" s="68"/>
      <c r="AG69" s="72"/>
      <c r="AH69" s="70"/>
      <c r="AI69" s="69"/>
      <c r="AJ69" s="68"/>
      <c r="AK69" s="69"/>
      <c r="AL69" s="68"/>
      <c r="AM69" s="71"/>
      <c r="AN69" s="87">
        <v>1</v>
      </c>
      <c r="AO69" s="88">
        <f t="shared" si="56"/>
        <v>4</v>
      </c>
      <c r="AP69" s="90"/>
      <c r="AQ69" s="258" t="str">
        <f t="shared" si="57"/>
        <v/>
      </c>
      <c r="AR69" s="154">
        <v>2</v>
      </c>
      <c r="AS69" s="179" t="s">
        <v>72</v>
      </c>
      <c r="AT69" s="174" t="s">
        <v>184</v>
      </c>
      <c r="AU69" s="175" t="s">
        <v>185</v>
      </c>
    </row>
    <row r="70" spans="1:47" ht="15.75" customHeight="1" x14ac:dyDescent="0.3">
      <c r="A70" s="321" t="s">
        <v>205</v>
      </c>
      <c r="B70" s="322" t="s">
        <v>138</v>
      </c>
      <c r="C70" s="271" t="s">
        <v>206</v>
      </c>
      <c r="D70" s="323"/>
      <c r="E70" s="324"/>
      <c r="F70" s="274"/>
      <c r="G70" s="273"/>
      <c r="H70" s="274"/>
      <c r="I70" s="275"/>
      <c r="J70" s="325"/>
      <c r="K70" s="324"/>
      <c r="L70" s="274"/>
      <c r="M70" s="273"/>
      <c r="N70" s="274"/>
      <c r="O70" s="277"/>
      <c r="P70" s="274"/>
      <c r="Q70" s="273"/>
      <c r="R70" s="274"/>
      <c r="S70" s="273"/>
      <c r="T70" s="274"/>
      <c r="U70" s="278"/>
      <c r="V70" s="276"/>
      <c r="W70" s="273"/>
      <c r="X70" s="274"/>
      <c r="Y70" s="273"/>
      <c r="Z70" s="274"/>
      <c r="AA70" s="277"/>
      <c r="AB70" s="274"/>
      <c r="AC70" s="273"/>
      <c r="AD70" s="274"/>
      <c r="AE70" s="273"/>
      <c r="AF70" s="274"/>
      <c r="AG70" s="278"/>
      <c r="AH70" s="276"/>
      <c r="AI70" s="273"/>
      <c r="AJ70" s="274"/>
      <c r="AK70" s="273"/>
      <c r="AL70" s="274"/>
      <c r="AM70" s="277"/>
      <c r="AN70" s="279">
        <v>2</v>
      </c>
      <c r="AO70" s="280">
        <f t="shared" si="56"/>
        <v>8</v>
      </c>
      <c r="AP70" s="326">
        <v>2</v>
      </c>
      <c r="AQ70" s="326">
        <f t="shared" si="57"/>
        <v>8</v>
      </c>
      <c r="AR70" s="327">
        <v>2</v>
      </c>
      <c r="AS70" s="282" t="s">
        <v>52</v>
      </c>
      <c r="AT70" s="283" t="s">
        <v>207</v>
      </c>
      <c r="AU70" s="284" t="s">
        <v>73</v>
      </c>
    </row>
    <row r="71" spans="1:47" ht="15.75" customHeight="1" x14ac:dyDescent="0.3">
      <c r="A71" s="252" t="s">
        <v>212</v>
      </c>
      <c r="B71" s="310" t="s">
        <v>138</v>
      </c>
      <c r="C71" s="173" t="s">
        <v>213</v>
      </c>
      <c r="D71" s="160"/>
      <c r="E71" s="161"/>
      <c r="F71" s="68"/>
      <c r="G71" s="69"/>
      <c r="H71" s="68"/>
      <c r="I71" s="159"/>
      <c r="J71" s="162"/>
      <c r="K71" s="161"/>
      <c r="L71" s="68"/>
      <c r="M71" s="69"/>
      <c r="N71" s="68"/>
      <c r="O71" s="71"/>
      <c r="P71" s="68"/>
      <c r="Q71" s="69"/>
      <c r="R71" s="68"/>
      <c r="S71" s="69"/>
      <c r="T71" s="68"/>
      <c r="U71" s="72"/>
      <c r="V71" s="70"/>
      <c r="W71" s="69"/>
      <c r="X71" s="68"/>
      <c r="Y71" s="69"/>
      <c r="Z71" s="68"/>
      <c r="AA71" s="71"/>
      <c r="AB71" s="68"/>
      <c r="AC71" s="69"/>
      <c r="AD71" s="68"/>
      <c r="AE71" s="69"/>
      <c r="AF71" s="68"/>
      <c r="AG71" s="72"/>
      <c r="AH71" s="70"/>
      <c r="AI71" s="69"/>
      <c r="AJ71" s="68"/>
      <c r="AK71" s="69"/>
      <c r="AL71" s="68"/>
      <c r="AM71" s="71"/>
      <c r="AN71" s="87"/>
      <c r="AO71" s="88"/>
      <c r="AP71" s="90">
        <v>4</v>
      </c>
      <c r="AQ71" s="90">
        <f t="shared" si="57"/>
        <v>16</v>
      </c>
      <c r="AR71" s="154">
        <v>2</v>
      </c>
      <c r="AS71" s="179" t="s">
        <v>72</v>
      </c>
      <c r="AT71" s="184" t="s">
        <v>214</v>
      </c>
      <c r="AU71" s="175" t="s">
        <v>215</v>
      </c>
    </row>
    <row r="72" spans="1:47" ht="15.75" customHeight="1" x14ac:dyDescent="0.3">
      <c r="A72" s="252" t="s">
        <v>219</v>
      </c>
      <c r="B72" s="310" t="s">
        <v>138</v>
      </c>
      <c r="C72" s="173" t="s">
        <v>286</v>
      </c>
      <c r="D72" s="160"/>
      <c r="E72" s="161"/>
      <c r="F72" s="68"/>
      <c r="G72" s="69"/>
      <c r="H72" s="68"/>
      <c r="I72" s="159"/>
      <c r="J72" s="162"/>
      <c r="K72" s="161"/>
      <c r="L72" s="68"/>
      <c r="M72" s="69"/>
      <c r="N72" s="68"/>
      <c r="O72" s="71"/>
      <c r="P72" s="68"/>
      <c r="Q72" s="69"/>
      <c r="R72" s="68"/>
      <c r="S72" s="69"/>
      <c r="T72" s="68"/>
      <c r="U72" s="72"/>
      <c r="V72" s="70"/>
      <c r="W72" s="69"/>
      <c r="X72" s="68"/>
      <c r="Y72" s="69"/>
      <c r="Z72" s="68"/>
      <c r="AA72" s="71"/>
      <c r="AB72" s="68"/>
      <c r="AC72" s="69"/>
      <c r="AD72" s="68"/>
      <c r="AE72" s="69"/>
      <c r="AF72" s="68"/>
      <c r="AG72" s="72"/>
      <c r="AH72" s="70"/>
      <c r="AI72" s="69"/>
      <c r="AJ72" s="68"/>
      <c r="AK72" s="69"/>
      <c r="AL72" s="68"/>
      <c r="AM72" s="71"/>
      <c r="AN72" s="87"/>
      <c r="AO72" s="88"/>
      <c r="AP72" s="90">
        <v>4</v>
      </c>
      <c r="AQ72" s="90">
        <f t="shared" si="57"/>
        <v>16</v>
      </c>
      <c r="AR72" s="154">
        <v>2</v>
      </c>
      <c r="AS72" s="179" t="s">
        <v>72</v>
      </c>
      <c r="AT72" s="184" t="s">
        <v>214</v>
      </c>
      <c r="AU72" s="175" t="s">
        <v>218</v>
      </c>
    </row>
    <row r="73" spans="1:47" ht="15.75" customHeight="1" x14ac:dyDescent="0.3">
      <c r="A73" s="252" t="s">
        <v>220</v>
      </c>
      <c r="B73" s="310" t="s">
        <v>138</v>
      </c>
      <c r="C73" s="173" t="s">
        <v>287</v>
      </c>
      <c r="D73" s="160"/>
      <c r="E73" s="161"/>
      <c r="F73" s="68"/>
      <c r="G73" s="69"/>
      <c r="H73" s="68"/>
      <c r="I73" s="159"/>
      <c r="J73" s="162"/>
      <c r="K73" s="161"/>
      <c r="L73" s="68"/>
      <c r="M73" s="69"/>
      <c r="N73" s="68"/>
      <c r="O73" s="71"/>
      <c r="P73" s="68"/>
      <c r="Q73" s="69"/>
      <c r="R73" s="68"/>
      <c r="S73" s="69"/>
      <c r="T73" s="68"/>
      <c r="U73" s="72"/>
      <c r="V73" s="70"/>
      <c r="W73" s="69"/>
      <c r="X73" s="68"/>
      <c r="Y73" s="69"/>
      <c r="Z73" s="68"/>
      <c r="AA73" s="71"/>
      <c r="AB73" s="68"/>
      <c r="AC73" s="69"/>
      <c r="AD73" s="68"/>
      <c r="AE73" s="69"/>
      <c r="AF73" s="68"/>
      <c r="AG73" s="72"/>
      <c r="AH73" s="70"/>
      <c r="AI73" s="69"/>
      <c r="AJ73" s="68"/>
      <c r="AK73" s="69"/>
      <c r="AL73" s="68"/>
      <c r="AM73" s="71"/>
      <c r="AN73" s="87"/>
      <c r="AO73" s="88"/>
      <c r="AP73" s="90">
        <v>4</v>
      </c>
      <c r="AQ73" s="90">
        <f t="shared" si="57"/>
        <v>16</v>
      </c>
      <c r="AR73" s="154">
        <v>2</v>
      </c>
      <c r="AS73" s="179" t="s">
        <v>72</v>
      </c>
      <c r="AT73" s="184" t="s">
        <v>214</v>
      </c>
      <c r="AU73" s="175" t="s">
        <v>218</v>
      </c>
    </row>
    <row r="74" spans="1:47" ht="15.75" customHeight="1" x14ac:dyDescent="0.3">
      <c r="A74" s="252" t="s">
        <v>226</v>
      </c>
      <c r="B74" s="310" t="s">
        <v>138</v>
      </c>
      <c r="C74" s="173" t="s">
        <v>227</v>
      </c>
      <c r="D74" s="160"/>
      <c r="E74" s="161"/>
      <c r="F74" s="68"/>
      <c r="G74" s="69"/>
      <c r="H74" s="68"/>
      <c r="I74" s="159"/>
      <c r="J74" s="162"/>
      <c r="K74" s="161"/>
      <c r="L74" s="68"/>
      <c r="M74" s="69"/>
      <c r="N74" s="68"/>
      <c r="O74" s="71"/>
      <c r="P74" s="68"/>
      <c r="Q74" s="69"/>
      <c r="R74" s="68"/>
      <c r="S74" s="69"/>
      <c r="T74" s="68"/>
      <c r="U74" s="72"/>
      <c r="V74" s="70"/>
      <c r="W74" s="69"/>
      <c r="X74" s="68"/>
      <c r="Y74" s="69"/>
      <c r="Z74" s="68"/>
      <c r="AA74" s="71"/>
      <c r="AB74" s="68"/>
      <c r="AC74" s="69"/>
      <c r="AD74" s="68"/>
      <c r="AE74" s="69"/>
      <c r="AF74" s="68"/>
      <c r="AG74" s="72"/>
      <c r="AH74" s="70"/>
      <c r="AI74" s="69"/>
      <c r="AJ74" s="68"/>
      <c r="AK74" s="69"/>
      <c r="AL74" s="68"/>
      <c r="AM74" s="71"/>
      <c r="AN74" s="87"/>
      <c r="AO74" s="88"/>
      <c r="AP74" s="90">
        <v>4</v>
      </c>
      <c r="AQ74" s="90">
        <f t="shared" si="57"/>
        <v>16</v>
      </c>
      <c r="AR74" s="154">
        <v>2</v>
      </c>
      <c r="AS74" s="179" t="s">
        <v>72</v>
      </c>
      <c r="AT74" s="184" t="s">
        <v>214</v>
      </c>
      <c r="AU74" s="175" t="s">
        <v>218</v>
      </c>
    </row>
    <row r="75" spans="1:47" ht="15.75" customHeight="1" x14ac:dyDescent="0.3">
      <c r="A75" s="321" t="s">
        <v>208</v>
      </c>
      <c r="B75" s="322" t="s">
        <v>138</v>
      </c>
      <c r="C75" s="271" t="s">
        <v>209</v>
      </c>
      <c r="D75" s="323"/>
      <c r="E75" s="324"/>
      <c r="F75" s="274"/>
      <c r="G75" s="273"/>
      <c r="H75" s="274"/>
      <c r="I75" s="275"/>
      <c r="J75" s="325"/>
      <c r="K75" s="324"/>
      <c r="L75" s="274"/>
      <c r="M75" s="273"/>
      <c r="N75" s="274"/>
      <c r="O75" s="277"/>
      <c r="P75" s="274"/>
      <c r="Q75" s="273"/>
      <c r="R75" s="274"/>
      <c r="S75" s="273"/>
      <c r="T75" s="274"/>
      <c r="U75" s="278"/>
      <c r="V75" s="276"/>
      <c r="W75" s="273"/>
      <c r="X75" s="274"/>
      <c r="Y75" s="273"/>
      <c r="Z75" s="274"/>
      <c r="AA75" s="277"/>
      <c r="AB75" s="274"/>
      <c r="AC75" s="273"/>
      <c r="AD75" s="274"/>
      <c r="AE75" s="273"/>
      <c r="AF75" s="274"/>
      <c r="AG75" s="278"/>
      <c r="AH75" s="276"/>
      <c r="AI75" s="273"/>
      <c r="AJ75" s="274"/>
      <c r="AK75" s="273"/>
      <c r="AL75" s="274"/>
      <c r="AM75" s="277"/>
      <c r="AN75" s="279">
        <v>1</v>
      </c>
      <c r="AO75" s="280">
        <f t="shared" si="56"/>
        <v>4</v>
      </c>
      <c r="AP75" s="326">
        <v>1</v>
      </c>
      <c r="AQ75" s="326">
        <f t="shared" si="57"/>
        <v>4</v>
      </c>
      <c r="AR75" s="327">
        <v>2</v>
      </c>
      <c r="AS75" s="282" t="s">
        <v>50</v>
      </c>
      <c r="AT75" s="295" t="s">
        <v>210</v>
      </c>
      <c r="AU75" s="296" t="s">
        <v>211</v>
      </c>
    </row>
    <row r="76" spans="1:47" ht="15.75" customHeight="1" thickBot="1" x14ac:dyDescent="0.4">
      <c r="A76" s="365"/>
      <c r="B76" s="365"/>
      <c r="C76" s="365"/>
      <c r="D76" s="365"/>
      <c r="E76" s="365"/>
      <c r="F76" s="365"/>
      <c r="G76" s="365"/>
      <c r="H76" s="365"/>
      <c r="I76" s="365"/>
      <c r="J76" s="365"/>
      <c r="K76" s="365"/>
      <c r="L76" s="365"/>
      <c r="M76" s="365"/>
      <c r="N76" s="365"/>
      <c r="O76" s="365"/>
      <c r="P76" s="365"/>
      <c r="Q76" s="365"/>
      <c r="R76" s="365"/>
      <c r="S76" s="365"/>
      <c r="T76" s="365"/>
      <c r="U76" s="365"/>
      <c r="V76" s="365"/>
      <c r="W76" s="365"/>
      <c r="X76" s="365"/>
      <c r="Y76" s="365"/>
      <c r="Z76" s="365"/>
      <c r="AA76" s="365"/>
      <c r="AB76" s="365"/>
      <c r="AC76" s="365"/>
      <c r="AD76" s="365"/>
      <c r="AE76" s="365"/>
      <c r="AF76" s="365"/>
      <c r="AG76" s="365"/>
      <c r="AH76" s="365"/>
      <c r="AI76" s="365"/>
      <c r="AJ76" s="365"/>
      <c r="AK76" s="365"/>
      <c r="AL76" s="365"/>
      <c r="AM76" s="365"/>
      <c r="AN76" s="53"/>
      <c r="AO76" s="53"/>
      <c r="AP76" s="53"/>
      <c r="AQ76" s="53"/>
      <c r="AR76" s="53"/>
      <c r="AS76" s="54"/>
    </row>
    <row r="77" spans="1:47" ht="15.75" customHeight="1" thickTop="1" thickBot="1" x14ac:dyDescent="0.4">
      <c r="A77" s="51"/>
      <c r="B77" s="52"/>
      <c r="C77" s="38"/>
      <c r="D77" s="50"/>
      <c r="E77" s="50"/>
      <c r="F77" s="50"/>
      <c r="G77" s="50"/>
      <c r="H77" s="50"/>
      <c r="I77" s="50"/>
      <c r="J77" s="50"/>
      <c r="K77" s="50"/>
      <c r="L77" s="50"/>
      <c r="M77" s="32"/>
      <c r="N77" s="41"/>
      <c r="O77" s="41"/>
      <c r="P77" s="50"/>
      <c r="Q77" s="50"/>
      <c r="R77" s="50"/>
      <c r="S77" s="50"/>
      <c r="T77" s="50"/>
      <c r="U77" s="50"/>
      <c r="V77" s="50"/>
      <c r="W77" s="50"/>
      <c r="X77" s="50"/>
      <c r="Y77" s="32"/>
      <c r="Z77" s="41"/>
      <c r="AA77" s="41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33"/>
      <c r="AO77" s="34"/>
      <c r="AP77" s="34"/>
      <c r="AQ77" s="34"/>
      <c r="AR77" s="34"/>
      <c r="AS77" s="35"/>
    </row>
    <row r="78" spans="1:47" ht="15.75" customHeight="1" thickTop="1" thickBot="1" x14ac:dyDescent="0.4">
      <c r="A78" s="366"/>
      <c r="B78" s="367"/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7"/>
      <c r="AM78" s="367"/>
      <c r="AN78" s="39"/>
      <c r="AO78" s="39"/>
      <c r="AP78" s="39"/>
      <c r="AQ78" s="39"/>
      <c r="AR78" s="39"/>
      <c r="AS78" s="40"/>
    </row>
    <row r="79" spans="1:47" ht="15.75" customHeight="1" thickTop="1" x14ac:dyDescent="0.35">
      <c r="A79" s="363" t="s">
        <v>32</v>
      </c>
      <c r="B79" s="364"/>
      <c r="C79" s="364"/>
      <c r="D79" s="364"/>
      <c r="E79" s="364"/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4"/>
      <c r="Q79" s="364"/>
      <c r="R79" s="364"/>
      <c r="S79" s="364"/>
      <c r="T79" s="364"/>
      <c r="U79" s="364"/>
      <c r="V79" s="364"/>
      <c r="W79" s="364"/>
      <c r="X79" s="364"/>
      <c r="Y79" s="364"/>
      <c r="Z79" s="364"/>
      <c r="AA79" s="364"/>
      <c r="AB79" s="364"/>
      <c r="AC79" s="364"/>
      <c r="AD79" s="364"/>
      <c r="AE79" s="364"/>
      <c r="AF79" s="364"/>
      <c r="AG79" s="364"/>
      <c r="AH79" s="364"/>
      <c r="AI79" s="364"/>
      <c r="AJ79" s="364"/>
      <c r="AK79" s="364"/>
      <c r="AL79" s="364"/>
      <c r="AM79" s="364"/>
      <c r="AN79" s="42"/>
      <c r="AO79" s="42"/>
      <c r="AP79" s="42"/>
      <c r="AQ79" s="42"/>
      <c r="AR79" s="42"/>
      <c r="AS79" s="43"/>
    </row>
    <row r="80" spans="1:47" ht="15.75" customHeight="1" x14ac:dyDescent="0.35">
      <c r="A80" s="12"/>
      <c r="B80" s="6"/>
      <c r="C80" s="13" t="s">
        <v>33</v>
      </c>
      <c r="D80" s="14"/>
      <c r="E80" s="15"/>
      <c r="F80" s="15"/>
      <c r="G80" s="15"/>
      <c r="H80" s="5"/>
      <c r="I80" s="16" t="str">
        <f>IF(COUNTIF(I10:I47,"A")=0,"",COUNTIF(I10:I47,"A"))</f>
        <v/>
      </c>
      <c r="J80" s="14"/>
      <c r="K80" s="15"/>
      <c r="L80" s="15"/>
      <c r="M80" s="15"/>
      <c r="N80" s="5"/>
      <c r="O80" s="16" t="str">
        <f>IF(COUNTIF(O10:O47,"A")=0,"",COUNTIF(O10:O47,"A"))</f>
        <v/>
      </c>
      <c r="P80" s="14"/>
      <c r="Q80" s="15"/>
      <c r="R80" s="15"/>
      <c r="S80" s="15"/>
      <c r="T80" s="5"/>
      <c r="U80" s="16" t="str">
        <f>IF(COUNTIF(U10:U47,"A")=0,"",COUNTIF(U10:U47,"A"))</f>
        <v/>
      </c>
      <c r="V80" s="14"/>
      <c r="W80" s="15"/>
      <c r="X80" s="15"/>
      <c r="Y80" s="15"/>
      <c r="Z80" s="5"/>
      <c r="AA80" s="16" t="str">
        <f>IF(COUNTIF(AA10:AA47,"A")=0,"",COUNTIF(AA10:AA47,"A"))</f>
        <v/>
      </c>
      <c r="AB80" s="14"/>
      <c r="AC80" s="15"/>
      <c r="AD80" s="15"/>
      <c r="AE80" s="15"/>
      <c r="AF80" s="5"/>
      <c r="AG80" s="16" t="str">
        <f>IF(COUNTIF(AG10:AG47,"A")=0,"",COUNTIF(AG10:AG47,"A"))</f>
        <v/>
      </c>
      <c r="AH80" s="14"/>
      <c r="AI80" s="15"/>
      <c r="AJ80" s="15"/>
      <c r="AK80" s="15"/>
      <c r="AL80" s="5"/>
      <c r="AM80" s="16" t="str">
        <f>IF(COUNTIF(AM10:AM47,"A")=0,"",COUNTIF(AM10:AM47,"A"))</f>
        <v/>
      </c>
      <c r="AN80" s="17"/>
      <c r="AO80" s="15"/>
      <c r="AP80" s="15"/>
      <c r="AQ80" s="15"/>
      <c r="AR80" s="5"/>
      <c r="AS80" s="44" t="str">
        <f t="shared" ref="AS80:AS94" si="58">IF(SUM(I80:AM80)=0,"",SUM(I80:AM80))</f>
        <v/>
      </c>
    </row>
    <row r="81" spans="1:45" ht="15.75" customHeight="1" x14ac:dyDescent="0.35">
      <c r="A81" s="12"/>
      <c r="B81" s="6"/>
      <c r="C81" s="13" t="s">
        <v>34</v>
      </c>
      <c r="D81" s="14"/>
      <c r="E81" s="15"/>
      <c r="F81" s="15"/>
      <c r="G81" s="15"/>
      <c r="H81" s="5"/>
      <c r="I81" s="16" t="str">
        <f>IF(COUNTIF(I10:I47,"B")=0,"",COUNTIF(I10:I47,"B"))</f>
        <v/>
      </c>
      <c r="J81" s="14"/>
      <c r="K81" s="15"/>
      <c r="L81" s="15"/>
      <c r="M81" s="15"/>
      <c r="N81" s="5"/>
      <c r="O81" s="16" t="str">
        <f>IF(COUNTIF(O10:O47,"B")=0,"",COUNTIF(O10:O47,"B"))</f>
        <v/>
      </c>
      <c r="P81" s="14"/>
      <c r="Q81" s="15"/>
      <c r="R81" s="15"/>
      <c r="S81" s="15"/>
      <c r="T81" s="5"/>
      <c r="U81" s="16" t="str">
        <f>IF(COUNTIF(U10:U47,"B")=0,"",COUNTIF(U10:U47,"B"))</f>
        <v/>
      </c>
      <c r="V81" s="14"/>
      <c r="W81" s="15"/>
      <c r="X81" s="15"/>
      <c r="Y81" s="15"/>
      <c r="Z81" s="5"/>
      <c r="AA81" s="16" t="str">
        <f>IF(COUNTIF(AA10:AA47,"B")=0,"",COUNTIF(AA10:AA47,"B"))</f>
        <v/>
      </c>
      <c r="AB81" s="14"/>
      <c r="AC81" s="15"/>
      <c r="AD81" s="15"/>
      <c r="AE81" s="15"/>
      <c r="AF81" s="5"/>
      <c r="AG81" s="16" t="str">
        <f>IF(COUNTIF(AG10:AG47,"B")=0,"",COUNTIF(AG10:AG47,"B"))</f>
        <v/>
      </c>
      <c r="AH81" s="14"/>
      <c r="AI81" s="15"/>
      <c r="AJ81" s="15"/>
      <c r="AK81" s="15"/>
      <c r="AL81" s="5"/>
      <c r="AM81" s="16" t="str">
        <f>IF(COUNTIF(AM10:AM47,"B")=0,"",COUNTIF(AM10:AM47,"B"))</f>
        <v/>
      </c>
      <c r="AN81" s="17"/>
      <c r="AO81" s="15"/>
      <c r="AP81" s="15"/>
      <c r="AQ81" s="15"/>
      <c r="AR81" s="5"/>
      <c r="AS81" s="44" t="str">
        <f t="shared" si="58"/>
        <v/>
      </c>
    </row>
    <row r="82" spans="1:45" ht="15.75" customHeight="1" x14ac:dyDescent="0.35">
      <c r="A82" s="12"/>
      <c r="B82" s="6"/>
      <c r="C82" s="13" t="s">
        <v>35</v>
      </c>
      <c r="D82" s="14"/>
      <c r="E82" s="15"/>
      <c r="F82" s="15"/>
      <c r="G82" s="15"/>
      <c r="H82" s="5"/>
      <c r="I82" s="16">
        <f>IF(COUNTIF(I10:I47,"ÉÉ")=0,"",COUNTIF(I10:I47,"ÉÉ"))</f>
        <v>2</v>
      </c>
      <c r="J82" s="14"/>
      <c r="K82" s="15"/>
      <c r="L82" s="15"/>
      <c r="M82" s="15"/>
      <c r="N82" s="5"/>
      <c r="O82" s="16" t="str">
        <f>IF(COUNTIF(O10:O47,"ÉÉ")=0,"",COUNTIF(O10:O47,"ÉÉ"))</f>
        <v/>
      </c>
      <c r="P82" s="14"/>
      <c r="Q82" s="15"/>
      <c r="R82" s="15"/>
      <c r="S82" s="15"/>
      <c r="T82" s="5"/>
      <c r="U82" s="16">
        <f>IF(COUNTIF(U10:U47,"ÉÉ")=0,"",COUNTIF(U10:U47,"ÉÉ"))</f>
        <v>1</v>
      </c>
      <c r="V82" s="14"/>
      <c r="W82" s="15"/>
      <c r="X82" s="15"/>
      <c r="Y82" s="15"/>
      <c r="Z82" s="5"/>
      <c r="AA82" s="16">
        <f>IF(COUNTIF(AA10:AA47,"ÉÉ")=0,"",COUNTIF(AA10:AA47,"ÉÉ"))</f>
        <v>1</v>
      </c>
      <c r="AB82" s="14"/>
      <c r="AC82" s="15"/>
      <c r="AD82" s="15"/>
      <c r="AE82" s="15"/>
      <c r="AF82" s="5"/>
      <c r="AG82" s="16" t="str">
        <f>IF(COUNTIF(AG10:AG47,"ÉÉ")=0,"",COUNTIF(AG10:AG47,"ÉÉ"))</f>
        <v/>
      </c>
      <c r="AH82" s="14"/>
      <c r="AI82" s="15"/>
      <c r="AJ82" s="15"/>
      <c r="AK82" s="15"/>
      <c r="AL82" s="5"/>
      <c r="AM82" s="16" t="str">
        <f>IF(COUNTIF(AM10:AM47,"ÉÉ")=0,"",COUNTIF(AM10:AM47,"ÉÉ"))</f>
        <v/>
      </c>
      <c r="AN82" s="17"/>
      <c r="AO82" s="15"/>
      <c r="AP82" s="15"/>
      <c r="AQ82" s="15"/>
      <c r="AR82" s="5"/>
      <c r="AS82" s="44">
        <f t="shared" si="58"/>
        <v>4</v>
      </c>
    </row>
    <row r="83" spans="1:45" ht="15.75" customHeight="1" x14ac:dyDescent="0.35">
      <c r="A83" s="12"/>
      <c r="B83" s="19"/>
      <c r="C83" s="13" t="s">
        <v>36</v>
      </c>
      <c r="D83" s="45"/>
      <c r="E83" s="46"/>
      <c r="F83" s="46"/>
      <c r="G83" s="46"/>
      <c r="H83" s="47"/>
      <c r="I83" s="16" t="str">
        <f>IF(COUNTIF(I10:I47,"ÉÉ(Z)")=0,"",COUNTIF(I10:I47,"ÉÉ(Z)"))</f>
        <v/>
      </c>
      <c r="J83" s="45"/>
      <c r="K83" s="15"/>
      <c r="L83" s="15"/>
      <c r="M83" s="15"/>
      <c r="N83" s="5"/>
      <c r="O83" s="16" t="str">
        <f>IF(COUNTIF(O10:O47,"ÉÉ(Z)")=0,"",COUNTIF(O10:O47,"ÉÉ(Z)"))</f>
        <v/>
      </c>
      <c r="P83" s="14"/>
      <c r="Q83" s="15"/>
      <c r="R83" s="15"/>
      <c r="S83" s="15"/>
      <c r="T83" s="5"/>
      <c r="U83" s="16">
        <f>IF(COUNTIF(U10:U47,"ÉÉ(Z)")=0,"",COUNTIF(U10:U47,"ÉÉ(Z)"))</f>
        <v>1</v>
      </c>
      <c r="V83" s="14"/>
      <c r="W83" s="15"/>
      <c r="X83" s="15"/>
      <c r="Y83" s="15"/>
      <c r="Z83" s="5"/>
      <c r="AA83" s="16" t="str">
        <f>IF(COUNTIF(AA10:AA47,"ÉÉ(Z)")=0,"",COUNTIF(AA10:AA47,"ÉÉ(Z)"))</f>
        <v/>
      </c>
      <c r="AB83" s="45"/>
      <c r="AC83" s="46"/>
      <c r="AD83" s="46"/>
      <c r="AE83" s="46"/>
      <c r="AF83" s="47"/>
      <c r="AG83" s="16" t="str">
        <f>IF(COUNTIF(AG10:AG47,"ÉÉ(Z)")=0,"",COUNTIF(AG10:AG47,"ÉÉ(Z)"))</f>
        <v/>
      </c>
      <c r="AH83" s="45"/>
      <c r="AI83" s="46"/>
      <c r="AJ83" s="46"/>
      <c r="AK83" s="46"/>
      <c r="AL83" s="47"/>
      <c r="AM83" s="16" t="str">
        <f>IF(COUNTIF(AM10:AM47,"ÉÉ(Z)")=0,"",COUNTIF(AM10:AM47,"ÉÉ(Z)"))</f>
        <v/>
      </c>
      <c r="AN83" s="48"/>
      <c r="AO83" s="46"/>
      <c r="AP83" s="46"/>
      <c r="AQ83" s="46"/>
      <c r="AR83" s="47"/>
      <c r="AS83" s="44">
        <f t="shared" si="58"/>
        <v>1</v>
      </c>
    </row>
    <row r="84" spans="1:45" ht="15.75" customHeight="1" x14ac:dyDescent="0.35">
      <c r="A84" s="12"/>
      <c r="B84" s="6"/>
      <c r="C84" s="13" t="s">
        <v>37</v>
      </c>
      <c r="D84" s="14"/>
      <c r="E84" s="15"/>
      <c r="F84" s="15"/>
      <c r="G84" s="15"/>
      <c r="H84" s="5"/>
      <c r="I84" s="16">
        <f>IF(COUNTIF(I10:I47,"GYJ")=0,"",COUNTIF(I10:I47,"GYJ"))</f>
        <v>2</v>
      </c>
      <c r="J84" s="14"/>
      <c r="K84" s="15"/>
      <c r="L84" s="15"/>
      <c r="M84" s="15"/>
      <c r="N84" s="5"/>
      <c r="O84" s="16">
        <f>IF(COUNTIF(O10:O47,"GYJ")=0,"",COUNTIF(O10:O47,"GYJ"))</f>
        <v>3</v>
      </c>
      <c r="P84" s="14"/>
      <c r="Q84" s="15"/>
      <c r="R84" s="15"/>
      <c r="S84" s="15"/>
      <c r="T84" s="5"/>
      <c r="U84" s="16">
        <f>IF(COUNTIF(U10:U47,"GYJ")=0,"",COUNTIF(U10:U47,"GYJ"))</f>
        <v>3</v>
      </c>
      <c r="V84" s="14"/>
      <c r="W84" s="15"/>
      <c r="X84" s="15"/>
      <c r="Y84" s="15"/>
      <c r="Z84" s="5"/>
      <c r="AA84" s="16">
        <f>IF(COUNTIF(AA10:AA47,"GYJ")=0,"",COUNTIF(AA10:AA47,"GYJ"))</f>
        <v>3</v>
      </c>
      <c r="AB84" s="14"/>
      <c r="AC84" s="15"/>
      <c r="AD84" s="15"/>
      <c r="AE84" s="15"/>
      <c r="AF84" s="5"/>
      <c r="AG84" s="16" t="str">
        <f>IF(COUNTIF(AG10:AG47,"GYJ")=0,"",COUNTIF(AG10:AG47,"GYJ"))</f>
        <v/>
      </c>
      <c r="AH84" s="14"/>
      <c r="AI84" s="15"/>
      <c r="AJ84" s="15"/>
      <c r="AK84" s="15"/>
      <c r="AL84" s="5"/>
      <c r="AM84" s="16" t="str">
        <f>IF(COUNTIF(AM10:AM47,"GYJ")=0,"",COUNTIF(AM10:AM47,"GYJ"))</f>
        <v/>
      </c>
      <c r="AN84" s="17"/>
      <c r="AO84" s="15"/>
      <c r="AP84" s="15"/>
      <c r="AQ84" s="15"/>
      <c r="AR84" s="5"/>
      <c r="AS84" s="44">
        <f t="shared" si="58"/>
        <v>11</v>
      </c>
    </row>
    <row r="85" spans="1:45" ht="15.75" customHeight="1" x14ac:dyDescent="0.35">
      <c r="A85" s="12"/>
      <c r="B85" s="6"/>
      <c r="C85" s="13" t="s">
        <v>235</v>
      </c>
      <c r="D85" s="14"/>
      <c r="E85" s="15"/>
      <c r="F85" s="15"/>
      <c r="G85" s="15"/>
      <c r="H85" s="5"/>
      <c r="I85" s="16" t="str">
        <f>IF(COUNTIF(I9:I46,"GYJ(SZ)")=0,"",COUNTIF(I9:I46,"GYJ(SZ)"))</f>
        <v/>
      </c>
      <c r="J85" s="14"/>
      <c r="K85" s="15"/>
      <c r="L85" s="15"/>
      <c r="M85" s="15"/>
      <c r="N85" s="5"/>
      <c r="O85" s="16">
        <f>IF(COUNTIF(O9:O46,"GYJ(SZ)")=0,"",COUNTIF(O9:O46,"GYJ(SZ)"))</f>
        <v>1</v>
      </c>
      <c r="P85" s="14"/>
      <c r="Q85" s="15"/>
      <c r="R85" s="15"/>
      <c r="S85" s="15"/>
      <c r="T85" s="5"/>
      <c r="U85" s="16" t="str">
        <f>IF(COUNTIF(U9:U46,"GYJ(SZ)")=0,"",COUNTIF(U9:U46,"GYJ(SZ)"))</f>
        <v/>
      </c>
      <c r="V85" s="14"/>
      <c r="W85" s="15"/>
      <c r="X85" s="15"/>
      <c r="Y85" s="15"/>
      <c r="Z85" s="5"/>
      <c r="AA85" s="16" t="str">
        <f>IF(COUNTIF(AA9:AA46,"GYJ(SZ)")=0,"",COUNTIF(AA9:AA46,"GYJ(SZ)"))</f>
        <v/>
      </c>
      <c r="AB85" s="14"/>
      <c r="AC85" s="15"/>
      <c r="AD85" s="15"/>
      <c r="AE85" s="15"/>
      <c r="AF85" s="5"/>
      <c r="AG85" s="16"/>
      <c r="AH85" s="14"/>
      <c r="AI85" s="15"/>
      <c r="AJ85" s="15"/>
      <c r="AK85" s="15"/>
      <c r="AL85" s="5"/>
      <c r="AM85" s="16"/>
      <c r="AN85" s="17"/>
      <c r="AO85" s="15"/>
      <c r="AP85" s="15"/>
      <c r="AQ85" s="15"/>
      <c r="AR85" s="5"/>
      <c r="AS85" s="44">
        <f t="shared" si="58"/>
        <v>1</v>
      </c>
    </row>
    <row r="86" spans="1:45" ht="15.75" customHeight="1" x14ac:dyDescent="0.35">
      <c r="A86" s="12"/>
      <c r="B86" s="6"/>
      <c r="C86" s="13" t="s">
        <v>38</v>
      </c>
      <c r="D86" s="14"/>
      <c r="E86" s="15"/>
      <c r="F86" s="15"/>
      <c r="G86" s="15"/>
      <c r="H86" s="5"/>
      <c r="I86" s="16" t="str">
        <f>IF(COUNTIF(I10:I47,"GYJ(Z)")=0,"",COUNTIF(I10:I47,"GYJ(Z)"))</f>
        <v/>
      </c>
      <c r="J86" s="45"/>
      <c r="K86" s="15"/>
      <c r="L86" s="15"/>
      <c r="M86" s="15"/>
      <c r="N86" s="5"/>
      <c r="O86" s="16" t="str">
        <f>IF(COUNTIF(O10:O47,"GYJ(Z)")=0,"",COUNTIF(O10:O47,"GYJ(Z)"))</f>
        <v/>
      </c>
      <c r="P86" s="14"/>
      <c r="Q86" s="15"/>
      <c r="R86" s="15"/>
      <c r="S86" s="15"/>
      <c r="T86" s="5"/>
      <c r="U86" s="16" t="str">
        <f>IF(COUNTIF(U10:U47,"GYJ(Z)")=0,"",COUNTIF(U10:U47,"GYJ(Z)"))</f>
        <v/>
      </c>
      <c r="V86" s="14"/>
      <c r="W86" s="15"/>
      <c r="X86" s="15"/>
      <c r="Y86" s="15"/>
      <c r="Z86" s="5"/>
      <c r="AA86" s="16" t="str">
        <f>IF(COUNTIF(AA10:AA47,"GYJ(Z)")=0,"",COUNTIF(AA10:AA47,"GYJ(Z)"))</f>
        <v/>
      </c>
      <c r="AB86" s="14"/>
      <c r="AC86" s="15"/>
      <c r="AD86" s="15"/>
      <c r="AE86" s="15"/>
      <c r="AF86" s="5"/>
      <c r="AG86" s="16" t="str">
        <f>IF(COUNTIF(AG10:AG47,"GYJ(Z)")=0,"",COUNTIF(AG10:AG47,"GYJ(Z)"))</f>
        <v/>
      </c>
      <c r="AH86" s="14"/>
      <c r="AI86" s="15"/>
      <c r="AJ86" s="15"/>
      <c r="AK86" s="15"/>
      <c r="AL86" s="5"/>
      <c r="AM86" s="16" t="str">
        <f>IF(COUNTIF(AM10:AM47,"GYJ(Z)")=0,"",COUNTIF(AM10:AM47,"GYJ(Z)"))</f>
        <v/>
      </c>
      <c r="AN86" s="17"/>
      <c r="AO86" s="15"/>
      <c r="AP86" s="15"/>
      <c r="AQ86" s="15"/>
      <c r="AR86" s="5"/>
      <c r="AS86" s="44" t="str">
        <f t="shared" si="58"/>
        <v/>
      </c>
    </row>
    <row r="87" spans="1:45" ht="15.75" customHeight="1" x14ac:dyDescent="0.35">
      <c r="A87" s="12"/>
      <c r="B87" s="6"/>
      <c r="C87" s="13" t="s">
        <v>39</v>
      </c>
      <c r="D87" s="14"/>
      <c r="E87" s="15"/>
      <c r="F87" s="15"/>
      <c r="G87" s="15"/>
      <c r="H87" s="5"/>
      <c r="I87" s="16">
        <f>IF(COUNTIF(I10:I47,"K")=0,"",COUNTIF(I10:I47,"K"))</f>
        <v>2</v>
      </c>
      <c r="J87" s="14"/>
      <c r="K87" s="15"/>
      <c r="L87" s="15"/>
      <c r="M87" s="15"/>
      <c r="N87" s="5"/>
      <c r="O87" s="16">
        <f>IF(COUNTIF(O10:O47,"K")=0,"",COUNTIF(O10:O47,"K"))</f>
        <v>2</v>
      </c>
      <c r="P87" s="14"/>
      <c r="Q87" s="15"/>
      <c r="R87" s="15"/>
      <c r="S87" s="15"/>
      <c r="T87" s="5"/>
      <c r="U87" s="16">
        <f>IF(COUNTIF(U10:U47,"K")=0,"",COUNTIF(U10:U47,"K"))</f>
        <v>2</v>
      </c>
      <c r="V87" s="14"/>
      <c r="W87" s="15"/>
      <c r="X87" s="15"/>
      <c r="Y87" s="15"/>
      <c r="Z87" s="5"/>
      <c r="AA87" s="16">
        <f>IF(COUNTIF(AA10:AA47,"K")=0,"",COUNTIF(AA10:AA47,"K"))</f>
        <v>3</v>
      </c>
      <c r="AB87" s="14"/>
      <c r="AC87" s="15"/>
      <c r="AD87" s="15"/>
      <c r="AE87" s="15"/>
      <c r="AF87" s="5"/>
      <c r="AG87" s="16" t="str">
        <f>IF(COUNTIF(AG10:AG47,"K")=0,"",COUNTIF(AG10:AG47,"K"))</f>
        <v/>
      </c>
      <c r="AH87" s="14"/>
      <c r="AI87" s="15"/>
      <c r="AJ87" s="15"/>
      <c r="AK87" s="15"/>
      <c r="AL87" s="5"/>
      <c r="AM87" s="16" t="str">
        <f>IF(COUNTIF(AM10:AM47,"K")=0,"",COUNTIF(AM10:AM47,"K"))</f>
        <v/>
      </c>
      <c r="AN87" s="17"/>
      <c r="AO87" s="15"/>
      <c r="AP87" s="15"/>
      <c r="AQ87" s="15"/>
      <c r="AR87" s="5"/>
      <c r="AS87" s="44">
        <f t="shared" si="58"/>
        <v>9</v>
      </c>
    </row>
    <row r="88" spans="1:45" ht="15.75" customHeight="1" x14ac:dyDescent="0.35">
      <c r="A88" s="12"/>
      <c r="B88" s="6"/>
      <c r="C88" s="13" t="s">
        <v>232</v>
      </c>
      <c r="D88" s="14"/>
      <c r="E88" s="15"/>
      <c r="F88" s="15"/>
      <c r="G88" s="15"/>
      <c r="H88" s="5"/>
      <c r="I88" s="16">
        <f>IF(COUNTIF(I9:I46,"K(SZ)")=0,"",COUNTIF(I9:I46,"K(SZ)"))</f>
        <v>2</v>
      </c>
      <c r="J88" s="14"/>
      <c r="K88" s="15"/>
      <c r="L88" s="15"/>
      <c r="M88" s="15"/>
      <c r="N88" s="5"/>
      <c r="O88" s="16">
        <f>IF(COUNTIF(O9:O46,"K(SZ)")=0,"",COUNTIF(O9:O46,"K(SZ)"))</f>
        <v>1</v>
      </c>
      <c r="P88" s="14"/>
      <c r="Q88" s="15"/>
      <c r="R88" s="15"/>
      <c r="S88" s="15"/>
      <c r="T88" s="5"/>
      <c r="U88" s="16" t="str">
        <f>IF(COUNTIF(U9:U46,"K(SZ)")=0,"",COUNTIF(U9:U46,"K(SZ)"))</f>
        <v/>
      </c>
      <c r="V88" s="14"/>
      <c r="W88" s="15"/>
      <c r="X88" s="15"/>
      <c r="Y88" s="15"/>
      <c r="Z88" s="5"/>
      <c r="AA88" s="16" t="str">
        <f>IF(COUNTIF(AA9:AA46,"K(SZ)")=0,"",COUNTIF(AA9:AA46,"K(SZ)"))</f>
        <v/>
      </c>
      <c r="AB88" s="14"/>
      <c r="AC88" s="15"/>
      <c r="AD88" s="15"/>
      <c r="AE88" s="15"/>
      <c r="AF88" s="5"/>
      <c r="AG88" s="16"/>
      <c r="AH88" s="14"/>
      <c r="AI88" s="15"/>
      <c r="AJ88" s="15"/>
      <c r="AK88" s="15"/>
      <c r="AL88" s="5"/>
      <c r="AM88" s="16"/>
      <c r="AN88" s="17"/>
      <c r="AO88" s="15"/>
      <c r="AP88" s="15"/>
      <c r="AQ88" s="15"/>
      <c r="AR88" s="5"/>
      <c r="AS88" s="44">
        <f t="shared" si="58"/>
        <v>3</v>
      </c>
    </row>
    <row r="89" spans="1:45" ht="15.75" customHeight="1" x14ac:dyDescent="0.35">
      <c r="A89" s="12"/>
      <c r="B89" s="6"/>
      <c r="C89" s="13" t="s">
        <v>40</v>
      </c>
      <c r="D89" s="14"/>
      <c r="E89" s="15"/>
      <c r="F89" s="15"/>
      <c r="G89" s="15"/>
      <c r="H89" s="5"/>
      <c r="I89" s="16" t="str">
        <f>IF(COUNTIF(I10:I47,"K(Z)")=0,"",COUNTIF(I10:I47,"K(Z)"))</f>
        <v/>
      </c>
      <c r="J89" s="14"/>
      <c r="K89" s="15"/>
      <c r="L89" s="15"/>
      <c r="M89" s="15"/>
      <c r="N89" s="5"/>
      <c r="O89" s="16">
        <f>IF(COUNTIF(O10:O47,"K(Z)")=0,"",COUNTIF(O10:O47,"K(Z)"))</f>
        <v>1</v>
      </c>
      <c r="P89" s="14"/>
      <c r="Q89" s="15"/>
      <c r="R89" s="15"/>
      <c r="S89" s="15"/>
      <c r="T89" s="5"/>
      <c r="U89" s="16">
        <f>IF(COUNTIF(U10:U47,"K(Z)")=0,"",COUNTIF(U10:U47,"K(Z)"))</f>
        <v>1</v>
      </c>
      <c r="V89" s="14"/>
      <c r="W89" s="15"/>
      <c r="X89" s="15"/>
      <c r="Y89" s="15"/>
      <c r="Z89" s="5"/>
      <c r="AA89" s="16" t="str">
        <f>IF(COUNTIF(AA10:AA47,"K(Z)")=0,"",COUNTIF(AA10:AA47,"K(Z)"))</f>
        <v/>
      </c>
      <c r="AB89" s="14"/>
      <c r="AC89" s="15"/>
      <c r="AD89" s="15"/>
      <c r="AE89" s="15"/>
      <c r="AF89" s="5"/>
      <c r="AG89" s="16" t="str">
        <f>IF(COUNTIF(AG10:AG47,"K(Z)")=0,"",COUNTIF(AG10:AG47,"K(Z)"))</f>
        <v/>
      </c>
      <c r="AH89" s="14"/>
      <c r="AI89" s="15"/>
      <c r="AJ89" s="15"/>
      <c r="AK89" s="15"/>
      <c r="AL89" s="5"/>
      <c r="AM89" s="16" t="str">
        <f>IF(COUNTIF(AM10:AM47,"K(Z)")=0,"",COUNTIF(AM10:AM47,"K(Z)"))</f>
        <v/>
      </c>
      <c r="AN89" s="17"/>
      <c r="AO89" s="15"/>
      <c r="AP89" s="15"/>
      <c r="AQ89" s="15"/>
      <c r="AR89" s="5"/>
      <c r="AS89" s="44">
        <f t="shared" si="58"/>
        <v>2</v>
      </c>
    </row>
    <row r="90" spans="1:45" ht="15.75" customHeight="1" x14ac:dyDescent="0.35">
      <c r="A90" s="12"/>
      <c r="B90" s="6"/>
      <c r="C90" s="13" t="s">
        <v>41</v>
      </c>
      <c r="D90" s="14"/>
      <c r="E90" s="15"/>
      <c r="F90" s="15"/>
      <c r="G90" s="15"/>
      <c r="H90" s="5"/>
      <c r="I90" s="16" t="str">
        <f>IF(COUNTIF(I10:I47,"AV")=0,"",COUNTIF(I10:I47,"AV"))</f>
        <v/>
      </c>
      <c r="J90" s="14"/>
      <c r="K90" s="15"/>
      <c r="L90" s="15"/>
      <c r="M90" s="15"/>
      <c r="N90" s="5"/>
      <c r="O90" s="16" t="str">
        <f>IF(COUNTIF(O10:O47,"AV")=0,"",COUNTIF(O10:O47,"AV"))</f>
        <v/>
      </c>
      <c r="P90" s="14"/>
      <c r="Q90" s="15"/>
      <c r="R90" s="15"/>
      <c r="S90" s="15"/>
      <c r="T90" s="5"/>
      <c r="U90" s="16" t="str">
        <f>IF(COUNTIF(U10:U47,"AV")=0,"",COUNTIF(U10:U47,"AV"))</f>
        <v/>
      </c>
      <c r="V90" s="14"/>
      <c r="W90" s="15"/>
      <c r="X90" s="15"/>
      <c r="Y90" s="15"/>
      <c r="Z90" s="5"/>
      <c r="AA90" s="16" t="str">
        <f>IF(COUNTIF(AA10:AA47,"AV")=0,"",COUNTIF(AA10:AA47,"AV"))</f>
        <v/>
      </c>
      <c r="AB90" s="14"/>
      <c r="AC90" s="15"/>
      <c r="AD90" s="15"/>
      <c r="AE90" s="15"/>
      <c r="AF90" s="5"/>
      <c r="AG90" s="16" t="str">
        <f>IF(COUNTIF(AG10:AG47,"AV")=0,"",COUNTIF(AG10:AG47,"AV"))</f>
        <v/>
      </c>
      <c r="AH90" s="14"/>
      <c r="AI90" s="15"/>
      <c r="AJ90" s="15"/>
      <c r="AK90" s="15"/>
      <c r="AL90" s="5"/>
      <c r="AM90" s="16" t="str">
        <f>IF(COUNTIF(AM10:AM47,"AV")=0,"",COUNTIF(AM10:AM47,"AV"))</f>
        <v/>
      </c>
      <c r="AN90" s="17"/>
      <c r="AO90" s="15"/>
      <c r="AP90" s="15"/>
      <c r="AQ90" s="15"/>
      <c r="AR90" s="5"/>
      <c r="AS90" s="44" t="str">
        <f t="shared" si="58"/>
        <v/>
      </c>
    </row>
    <row r="91" spans="1:45" ht="15.75" customHeight="1" x14ac:dyDescent="0.35">
      <c r="A91" s="12"/>
      <c r="B91" s="6"/>
      <c r="C91" s="13" t="s">
        <v>42</v>
      </c>
      <c r="D91" s="14"/>
      <c r="E91" s="15"/>
      <c r="F91" s="15"/>
      <c r="G91" s="15"/>
      <c r="H91" s="5"/>
      <c r="I91" s="16" t="str">
        <f>IF(COUNTIF(I10:I47,"KV")=0,"",COUNTIF(I10:I47,"KV"))</f>
        <v/>
      </c>
      <c r="J91" s="14"/>
      <c r="K91" s="15"/>
      <c r="L91" s="15"/>
      <c r="M91" s="15"/>
      <c r="N91" s="5"/>
      <c r="O91" s="16" t="str">
        <f>IF(COUNTIF(O10:O47,"KV")=0,"",COUNTIF(O10:O47,"KV"))</f>
        <v/>
      </c>
      <c r="P91" s="14"/>
      <c r="Q91" s="15"/>
      <c r="R91" s="15"/>
      <c r="S91" s="15"/>
      <c r="T91" s="5"/>
      <c r="U91" s="16" t="str">
        <f>IF(COUNTIF(U10:U47,"KV")=0,"",COUNTIF(U10:U47,"KV"))</f>
        <v/>
      </c>
      <c r="V91" s="14"/>
      <c r="W91" s="15"/>
      <c r="X91" s="15"/>
      <c r="Y91" s="15"/>
      <c r="Z91" s="5"/>
      <c r="AA91" s="16" t="str">
        <f>IF(COUNTIF(AA10:AA47,"KV")=0,"",COUNTIF(AA10:AA47,"KV"))</f>
        <v/>
      </c>
      <c r="AB91" s="14"/>
      <c r="AC91" s="15"/>
      <c r="AD91" s="15"/>
      <c r="AE91" s="15"/>
      <c r="AF91" s="5"/>
      <c r="AG91" s="16" t="str">
        <f>IF(COUNTIF(AG10:AG47,"KV")=0,"",COUNTIF(AG10:AG47,"KV"))</f>
        <v/>
      </c>
      <c r="AH91" s="14"/>
      <c r="AI91" s="15"/>
      <c r="AJ91" s="15"/>
      <c r="AK91" s="15"/>
      <c r="AL91" s="5"/>
      <c r="AM91" s="16" t="str">
        <f>IF(COUNTIF(AM10:AM47,"KV")=0,"",COUNTIF(AM10:AM47,"KV"))</f>
        <v/>
      </c>
      <c r="AN91" s="17"/>
      <c r="AO91" s="15"/>
      <c r="AP91" s="15"/>
      <c r="AQ91" s="15"/>
      <c r="AR91" s="5"/>
      <c r="AS91" s="44" t="str">
        <f t="shared" si="58"/>
        <v/>
      </c>
    </row>
    <row r="92" spans="1:45" ht="15.75" customHeight="1" x14ac:dyDescent="0.35">
      <c r="A92" s="63"/>
      <c r="B92" s="8"/>
      <c r="C92" s="21" t="s">
        <v>43</v>
      </c>
      <c r="D92" s="22"/>
      <c r="E92" s="23"/>
      <c r="F92" s="23"/>
      <c r="G92" s="23"/>
      <c r="H92" s="7"/>
      <c r="I92" s="16" t="str">
        <f>IF(COUNTIF(I10:I47,"SZG")=0,"",COUNTIF(I10:I47,"SZG"))</f>
        <v/>
      </c>
      <c r="J92" s="22"/>
      <c r="K92" s="23"/>
      <c r="L92" s="23"/>
      <c r="M92" s="23"/>
      <c r="N92" s="7"/>
      <c r="O92" s="16" t="str">
        <f>IF(COUNTIF(O10:O47,"SZG")=0,"",COUNTIF(O10:O47,"SZG"))</f>
        <v/>
      </c>
      <c r="P92" s="22"/>
      <c r="Q92" s="23"/>
      <c r="R92" s="23"/>
      <c r="S92" s="23"/>
      <c r="T92" s="7"/>
      <c r="U92" s="16">
        <f>IF(COUNTIF(U10:U47,"SZG")=0,"",COUNTIF(U10:U47,"SZG"))</f>
        <v>1</v>
      </c>
      <c r="V92" s="22"/>
      <c r="W92" s="23"/>
      <c r="X92" s="23"/>
      <c r="Y92" s="23"/>
      <c r="Z92" s="7"/>
      <c r="AA92" s="16" t="str">
        <f>IF(COUNTIF(AA10:AA47,"SZG")=0,"",COUNTIF(AA10:AA47,"SZG"))</f>
        <v/>
      </c>
      <c r="AB92" s="22"/>
      <c r="AC92" s="23"/>
      <c r="AD92" s="23"/>
      <c r="AE92" s="23"/>
      <c r="AF92" s="7"/>
      <c r="AG92" s="16" t="str">
        <f>IF(COUNTIF(AG10:AG47,"SZG")=0,"",COUNTIF(AG10:AG47,"SZG"))</f>
        <v/>
      </c>
      <c r="AH92" s="22"/>
      <c r="AI92" s="23"/>
      <c r="AJ92" s="23"/>
      <c r="AK92" s="23"/>
      <c r="AL92" s="7"/>
      <c r="AM92" s="16" t="str">
        <f>IF(COUNTIF(AM10:AM47,"SZG")=0,"",COUNTIF(AM10:AM47,"SZG"))</f>
        <v/>
      </c>
      <c r="AN92" s="17"/>
      <c r="AO92" s="15"/>
      <c r="AP92" s="15"/>
      <c r="AQ92" s="15"/>
      <c r="AR92" s="5"/>
      <c r="AS92" s="44">
        <f t="shared" si="58"/>
        <v>1</v>
      </c>
    </row>
    <row r="93" spans="1:45" ht="15.75" customHeight="1" x14ac:dyDescent="0.35">
      <c r="A93" s="63"/>
      <c r="B93" s="8"/>
      <c r="C93" s="21" t="s">
        <v>44</v>
      </c>
      <c r="D93" s="22"/>
      <c r="E93" s="23"/>
      <c r="F93" s="23"/>
      <c r="G93" s="23"/>
      <c r="H93" s="7"/>
      <c r="I93" s="16" t="str">
        <f>IF(COUNTIF(I10:I47,"ZV")=0,"",COUNTIF(I10:I47,"ZV"))</f>
        <v/>
      </c>
      <c r="J93" s="22"/>
      <c r="K93" s="23"/>
      <c r="L93" s="23"/>
      <c r="M93" s="23"/>
      <c r="N93" s="7"/>
      <c r="O93" s="16" t="str">
        <f>IF(COUNTIF(O10:O47,"ZV")=0,"",COUNTIF(O10:O47,"ZV"))</f>
        <v/>
      </c>
      <c r="P93" s="22"/>
      <c r="Q93" s="23"/>
      <c r="R93" s="23"/>
      <c r="S93" s="23"/>
      <c r="T93" s="7"/>
      <c r="U93" s="16" t="str">
        <f>IF(COUNTIF(U10:U47,"ZV")=0,"",COUNTIF(U10:U47,"ZV"))</f>
        <v/>
      </c>
      <c r="V93" s="22"/>
      <c r="W93" s="23"/>
      <c r="X93" s="23"/>
      <c r="Y93" s="23"/>
      <c r="Z93" s="7"/>
      <c r="AA93" s="16">
        <f>IF(COUNTIF(AA10:AA47,"ZV")=0,"",COUNTIF(AA10:AA47,"ZV"))</f>
        <v>1</v>
      </c>
      <c r="AB93" s="22"/>
      <c r="AC93" s="23"/>
      <c r="AD93" s="23"/>
      <c r="AE93" s="23"/>
      <c r="AF93" s="7"/>
      <c r="AG93" s="16" t="str">
        <f>IF(COUNTIF(AG10:AG47,"ZV")=0,"",COUNTIF(AG10:AG47,"ZV"))</f>
        <v/>
      </c>
      <c r="AH93" s="22"/>
      <c r="AI93" s="23"/>
      <c r="AJ93" s="23"/>
      <c r="AK93" s="23"/>
      <c r="AL93" s="7"/>
      <c r="AM93" s="16" t="str">
        <f>IF(COUNTIF(AM10:AM47,"ZV")=0,"",COUNTIF(AM10:AM47,"ZV"))</f>
        <v/>
      </c>
      <c r="AN93" s="17"/>
      <c r="AO93" s="15"/>
      <c r="AP93" s="15"/>
      <c r="AQ93" s="15"/>
      <c r="AR93" s="5"/>
      <c r="AS93" s="44">
        <f t="shared" si="58"/>
        <v>1</v>
      </c>
    </row>
    <row r="94" spans="1:45" ht="15.75" customHeight="1" thickBot="1" x14ac:dyDescent="0.4">
      <c r="A94" s="64"/>
      <c r="B94" s="10"/>
      <c r="C94" s="11" t="s">
        <v>45</v>
      </c>
      <c r="D94" s="25"/>
      <c r="E94" s="26"/>
      <c r="F94" s="26"/>
      <c r="G94" s="26"/>
      <c r="H94" s="27"/>
      <c r="I94" s="28">
        <f>IF(SUM(I80:I93)=0,"",SUM(I80:I93))</f>
        <v>8</v>
      </c>
      <c r="J94" s="25"/>
      <c r="K94" s="26"/>
      <c r="L94" s="26"/>
      <c r="M94" s="26"/>
      <c r="N94" s="27"/>
      <c r="O94" s="28">
        <f>IF(SUM(O80:O93)=0,"",SUM(O80:O93))</f>
        <v>8</v>
      </c>
      <c r="P94" s="25"/>
      <c r="Q94" s="26"/>
      <c r="R94" s="26"/>
      <c r="S94" s="26"/>
      <c r="T94" s="27"/>
      <c r="U94" s="28">
        <f>IF(SUM(U80:U93)=0,"",SUM(U80:U93))</f>
        <v>9</v>
      </c>
      <c r="V94" s="25"/>
      <c r="W94" s="26"/>
      <c r="X94" s="26"/>
      <c r="Y94" s="26"/>
      <c r="Z94" s="27"/>
      <c r="AA94" s="28">
        <f>IF(SUM(AA80:AA93)=0,"",SUM(AA80:AA93))</f>
        <v>8</v>
      </c>
      <c r="AB94" s="25"/>
      <c r="AC94" s="26"/>
      <c r="AD94" s="26"/>
      <c r="AE94" s="26"/>
      <c r="AF94" s="27"/>
      <c r="AG94" s="28" t="str">
        <f>IF(SUM(AG80:AG93)=0,"",SUM(AG80:AG93))</f>
        <v/>
      </c>
      <c r="AH94" s="25"/>
      <c r="AI94" s="26"/>
      <c r="AJ94" s="26"/>
      <c r="AK94" s="26"/>
      <c r="AL94" s="27"/>
      <c r="AM94" s="28" t="str">
        <f>IF(SUM(AM80:AM93)=0,"",SUM(AM80:AM93))</f>
        <v/>
      </c>
      <c r="AN94" s="29"/>
      <c r="AO94" s="26"/>
      <c r="AP94" s="26"/>
      <c r="AQ94" s="26"/>
      <c r="AR94" s="27"/>
      <c r="AS94" s="44">
        <f t="shared" si="58"/>
        <v>33</v>
      </c>
    </row>
    <row r="95" spans="1:45" ht="15.75" customHeight="1" thickTop="1" x14ac:dyDescent="0.35">
      <c r="B95" s="30"/>
      <c r="C95" s="30"/>
    </row>
    <row r="96" spans="1:45" ht="15.75" customHeight="1" x14ac:dyDescent="0.35">
      <c r="B96" s="30"/>
      <c r="C96" s="30"/>
    </row>
    <row r="97" spans="2:3" ht="15.75" customHeight="1" x14ac:dyDescent="0.35">
      <c r="B97" s="30"/>
      <c r="C97" s="30"/>
    </row>
    <row r="98" spans="2:3" ht="15.75" customHeight="1" x14ac:dyDescent="0.35">
      <c r="B98" s="30"/>
      <c r="C98" s="30"/>
    </row>
    <row r="99" spans="2:3" ht="15.75" customHeight="1" x14ac:dyDescent="0.35">
      <c r="B99" s="30"/>
      <c r="C99" s="30"/>
    </row>
    <row r="100" spans="2:3" ht="15.75" customHeight="1" x14ac:dyDescent="0.35">
      <c r="B100" s="30"/>
      <c r="C100" s="30"/>
    </row>
    <row r="101" spans="2:3" ht="15.75" customHeight="1" x14ac:dyDescent="0.35">
      <c r="B101" s="30"/>
      <c r="C101" s="30"/>
    </row>
    <row r="102" spans="2:3" ht="15.75" customHeight="1" x14ac:dyDescent="0.35">
      <c r="B102" s="30"/>
      <c r="C102" s="30"/>
    </row>
    <row r="103" spans="2:3" ht="15.75" customHeight="1" x14ac:dyDescent="0.35">
      <c r="B103" s="30"/>
      <c r="C103" s="30"/>
    </row>
    <row r="104" spans="2:3" ht="15.75" customHeight="1" x14ac:dyDescent="0.35">
      <c r="B104" s="30"/>
      <c r="C104" s="30"/>
    </row>
    <row r="105" spans="2:3" ht="15.75" customHeight="1" x14ac:dyDescent="0.35">
      <c r="B105" s="30"/>
      <c r="C105" s="30"/>
    </row>
    <row r="106" spans="2:3" ht="15.75" customHeight="1" x14ac:dyDescent="0.35">
      <c r="B106" s="30"/>
      <c r="C106" s="30"/>
    </row>
    <row r="107" spans="2:3" ht="15.75" customHeight="1" x14ac:dyDescent="0.35">
      <c r="B107" s="30"/>
      <c r="C107" s="30"/>
    </row>
    <row r="108" spans="2:3" ht="15.75" customHeight="1" x14ac:dyDescent="0.35">
      <c r="B108" s="30"/>
      <c r="C108" s="30"/>
    </row>
    <row r="109" spans="2:3" ht="15.75" customHeight="1" x14ac:dyDescent="0.35">
      <c r="B109" s="30"/>
      <c r="C109" s="30"/>
    </row>
    <row r="110" spans="2:3" ht="15.75" customHeight="1" x14ac:dyDescent="0.35">
      <c r="B110" s="30"/>
      <c r="C110" s="30"/>
    </row>
    <row r="111" spans="2:3" ht="15.75" customHeight="1" x14ac:dyDescent="0.35">
      <c r="B111" s="30"/>
      <c r="C111" s="30"/>
    </row>
    <row r="112" spans="2:3" ht="15.75" customHeight="1" x14ac:dyDescent="0.35">
      <c r="B112" s="30"/>
      <c r="C112" s="30"/>
    </row>
    <row r="113" spans="2:3" ht="15.75" customHeight="1" x14ac:dyDescent="0.35">
      <c r="B113" s="30"/>
      <c r="C113" s="30"/>
    </row>
    <row r="114" spans="2:3" ht="15.75" customHeight="1" x14ac:dyDescent="0.35">
      <c r="B114" s="30"/>
      <c r="C114" s="30"/>
    </row>
    <row r="115" spans="2:3" ht="15.75" customHeight="1" x14ac:dyDescent="0.35">
      <c r="B115" s="30"/>
      <c r="C115" s="30"/>
    </row>
    <row r="116" spans="2:3" ht="15.75" customHeight="1" x14ac:dyDescent="0.35">
      <c r="B116" s="30"/>
      <c r="C116" s="30"/>
    </row>
    <row r="117" spans="2:3" ht="15.75" customHeight="1" x14ac:dyDescent="0.35">
      <c r="B117" s="30"/>
      <c r="C117" s="30"/>
    </row>
    <row r="118" spans="2:3" ht="15.75" customHeight="1" x14ac:dyDescent="0.35">
      <c r="B118" s="30"/>
      <c r="C118" s="30"/>
    </row>
    <row r="119" spans="2:3" ht="15.75" customHeight="1" x14ac:dyDescent="0.35">
      <c r="B119" s="30"/>
      <c r="C119" s="30"/>
    </row>
    <row r="120" spans="2:3" ht="15.75" customHeight="1" x14ac:dyDescent="0.35">
      <c r="B120" s="30"/>
      <c r="C120" s="30"/>
    </row>
    <row r="121" spans="2:3" ht="15.75" customHeight="1" x14ac:dyDescent="0.35">
      <c r="B121" s="30"/>
      <c r="C121" s="30"/>
    </row>
    <row r="122" spans="2:3" ht="15.75" customHeight="1" x14ac:dyDescent="0.35">
      <c r="B122" s="30"/>
      <c r="C122" s="30"/>
    </row>
    <row r="123" spans="2:3" ht="15.75" customHeight="1" x14ac:dyDescent="0.35">
      <c r="B123" s="30"/>
      <c r="C123" s="30"/>
    </row>
    <row r="124" spans="2:3" ht="15.75" customHeight="1" x14ac:dyDescent="0.35">
      <c r="B124" s="30"/>
      <c r="C124" s="30"/>
    </row>
    <row r="125" spans="2:3" ht="15.75" customHeight="1" x14ac:dyDescent="0.35">
      <c r="B125" s="30"/>
      <c r="C125" s="30"/>
    </row>
    <row r="126" spans="2:3" ht="15.75" customHeight="1" x14ac:dyDescent="0.35">
      <c r="B126" s="30"/>
      <c r="C126" s="30"/>
    </row>
    <row r="127" spans="2:3" ht="15.75" customHeight="1" x14ac:dyDescent="0.35">
      <c r="B127" s="30"/>
      <c r="C127" s="30"/>
    </row>
    <row r="128" spans="2:3" ht="15.75" customHeight="1" x14ac:dyDescent="0.35">
      <c r="B128" s="30"/>
      <c r="C128" s="30"/>
    </row>
    <row r="129" spans="2:3" ht="15.75" customHeight="1" x14ac:dyDescent="0.35">
      <c r="B129" s="30"/>
      <c r="C129" s="30"/>
    </row>
    <row r="130" spans="2:3" ht="15.75" customHeight="1" x14ac:dyDescent="0.35">
      <c r="B130" s="30"/>
      <c r="C130" s="30"/>
    </row>
    <row r="131" spans="2:3" ht="15.75" customHeight="1" x14ac:dyDescent="0.35">
      <c r="B131" s="30"/>
      <c r="C131" s="30"/>
    </row>
    <row r="132" spans="2:3" ht="15.75" customHeight="1" x14ac:dyDescent="0.35">
      <c r="B132" s="30"/>
      <c r="C132" s="30"/>
    </row>
    <row r="133" spans="2:3" ht="15.75" customHeight="1" x14ac:dyDescent="0.35">
      <c r="B133" s="30"/>
      <c r="C133" s="30"/>
    </row>
    <row r="134" spans="2:3" ht="15.75" customHeight="1" x14ac:dyDescent="0.35">
      <c r="B134" s="30"/>
      <c r="C134" s="30"/>
    </row>
    <row r="135" spans="2:3" ht="15.75" customHeight="1" x14ac:dyDescent="0.35">
      <c r="B135" s="30"/>
      <c r="C135" s="30"/>
    </row>
    <row r="136" spans="2:3" ht="15.75" customHeight="1" x14ac:dyDescent="0.35">
      <c r="B136" s="30"/>
      <c r="C136" s="30"/>
    </row>
    <row r="137" spans="2:3" ht="15.75" customHeight="1" x14ac:dyDescent="0.35">
      <c r="B137" s="30"/>
      <c r="C137" s="30"/>
    </row>
    <row r="138" spans="2:3" ht="15.75" customHeight="1" x14ac:dyDescent="0.35">
      <c r="B138" s="30"/>
      <c r="C138" s="30"/>
    </row>
    <row r="139" spans="2:3" ht="15.75" customHeight="1" x14ac:dyDescent="0.35">
      <c r="B139" s="30"/>
      <c r="C139" s="30"/>
    </row>
    <row r="140" spans="2:3" ht="15.75" customHeight="1" x14ac:dyDescent="0.35">
      <c r="B140" s="30"/>
      <c r="C140" s="30"/>
    </row>
    <row r="141" spans="2:3" ht="15.75" customHeight="1" x14ac:dyDescent="0.35">
      <c r="B141" s="30"/>
      <c r="C141" s="30"/>
    </row>
    <row r="142" spans="2:3" ht="15.75" customHeight="1" x14ac:dyDescent="0.35">
      <c r="B142" s="30"/>
      <c r="C142" s="30"/>
    </row>
    <row r="143" spans="2:3" ht="15.75" customHeight="1" x14ac:dyDescent="0.35">
      <c r="B143" s="30"/>
      <c r="C143" s="30"/>
    </row>
    <row r="144" spans="2:3" ht="15.75" customHeight="1" x14ac:dyDescent="0.35">
      <c r="B144" s="30"/>
      <c r="C144" s="30"/>
    </row>
    <row r="145" spans="2:3" ht="15.75" customHeight="1" x14ac:dyDescent="0.35">
      <c r="B145" s="30"/>
      <c r="C145" s="30"/>
    </row>
    <row r="146" spans="2:3" ht="15.75" customHeight="1" x14ac:dyDescent="0.35">
      <c r="B146" s="30"/>
      <c r="C146" s="30"/>
    </row>
    <row r="147" spans="2:3" ht="15.75" customHeight="1" x14ac:dyDescent="0.35">
      <c r="B147" s="30"/>
      <c r="C147" s="30"/>
    </row>
    <row r="148" spans="2:3" ht="15.75" customHeight="1" x14ac:dyDescent="0.35">
      <c r="B148" s="30"/>
      <c r="C148" s="30"/>
    </row>
    <row r="149" spans="2:3" ht="15.75" customHeight="1" x14ac:dyDescent="0.35">
      <c r="B149" s="30"/>
      <c r="C149" s="30"/>
    </row>
    <row r="150" spans="2:3" ht="15.75" customHeight="1" x14ac:dyDescent="0.35">
      <c r="B150" s="30"/>
      <c r="C150" s="30"/>
    </row>
    <row r="151" spans="2:3" ht="15.75" customHeight="1" x14ac:dyDescent="0.35">
      <c r="B151" s="30"/>
      <c r="C151" s="30"/>
    </row>
    <row r="152" spans="2:3" ht="15.75" customHeight="1" x14ac:dyDescent="0.35">
      <c r="B152" s="30"/>
      <c r="C152" s="30"/>
    </row>
    <row r="153" spans="2:3" ht="15.75" customHeight="1" x14ac:dyDescent="0.35">
      <c r="B153" s="30"/>
      <c r="C153" s="30"/>
    </row>
    <row r="154" spans="2:3" ht="15.75" customHeight="1" x14ac:dyDescent="0.35"/>
    <row r="155" spans="2:3" ht="15.75" customHeight="1" x14ac:dyDescent="0.35"/>
    <row r="156" spans="2:3" ht="15.75" customHeight="1" x14ac:dyDescent="0.35"/>
    <row r="157" spans="2:3" ht="15.75" customHeight="1" x14ac:dyDescent="0.35"/>
    <row r="158" spans="2:3" ht="15.75" customHeight="1" x14ac:dyDescent="0.35"/>
    <row r="159" spans="2:3" ht="15.75" customHeight="1" x14ac:dyDescent="0.35"/>
    <row r="160" spans="2:3" ht="15.75" customHeight="1" x14ac:dyDescent="0.35"/>
    <row r="161" spans="1:47" ht="15.75" customHeight="1" x14ac:dyDescent="0.35"/>
    <row r="162" spans="1:47" ht="15.75" customHeight="1" x14ac:dyDescent="0.35"/>
    <row r="163" spans="1:47" ht="15.75" customHeight="1" x14ac:dyDescent="0.35"/>
    <row r="164" spans="1:47" ht="15.75" customHeight="1" x14ac:dyDescent="0.35"/>
    <row r="165" spans="1:47" ht="15.75" customHeight="1" x14ac:dyDescent="0.35"/>
    <row r="166" spans="1:47" s="49" customFormat="1" ht="15.75" customHeight="1" x14ac:dyDescent="0.35">
      <c r="A166" s="65"/>
      <c r="B166" s="2"/>
      <c r="C166" s="2"/>
      <c r="AT166" s="2"/>
      <c r="AU166" s="2"/>
    </row>
    <row r="167" spans="1:47" s="49" customFormat="1" ht="15.75" customHeight="1" x14ac:dyDescent="0.35">
      <c r="A167" s="65"/>
      <c r="B167" s="2"/>
      <c r="C167" s="2"/>
      <c r="AT167" s="2"/>
      <c r="AU167" s="2"/>
    </row>
    <row r="168" spans="1:47" s="49" customFormat="1" ht="15.75" customHeight="1" x14ac:dyDescent="0.35">
      <c r="A168" s="65"/>
      <c r="B168" s="2"/>
      <c r="C168" s="2"/>
      <c r="AT168" s="2"/>
      <c r="AU168" s="2"/>
    </row>
    <row r="169" spans="1:47" s="49" customFormat="1" ht="15.75" customHeight="1" x14ac:dyDescent="0.35">
      <c r="A169" s="65"/>
      <c r="B169" s="2"/>
      <c r="C169" s="2"/>
      <c r="AT169" s="2"/>
      <c r="AU169" s="2"/>
    </row>
    <row r="170" spans="1:47" s="49" customFormat="1" ht="15.75" customHeight="1" x14ac:dyDescent="0.35">
      <c r="A170" s="65"/>
      <c r="B170" s="2"/>
      <c r="C170" s="2"/>
      <c r="AT170" s="2"/>
      <c r="AU170" s="2"/>
    </row>
    <row r="171" spans="1:47" s="49" customFormat="1" ht="15.75" customHeight="1" x14ac:dyDescent="0.35">
      <c r="A171" s="65"/>
      <c r="B171" s="2"/>
      <c r="C171" s="2"/>
      <c r="AT171" s="2"/>
      <c r="AU171" s="2"/>
    </row>
    <row r="172" spans="1:47" s="49" customFormat="1" ht="15.75" customHeight="1" x14ac:dyDescent="0.35">
      <c r="A172" s="65"/>
      <c r="B172" s="2"/>
      <c r="C172" s="2"/>
      <c r="AT172" s="2"/>
      <c r="AU172" s="2"/>
    </row>
    <row r="173" spans="1:47" s="49" customFormat="1" ht="15.75" customHeight="1" x14ac:dyDescent="0.35">
      <c r="A173" s="65"/>
      <c r="B173" s="2"/>
      <c r="C173" s="2"/>
      <c r="AT173" s="2"/>
      <c r="AU173" s="2"/>
    </row>
    <row r="174" spans="1:47" s="49" customFormat="1" ht="15.75" customHeight="1" x14ac:dyDescent="0.35">
      <c r="A174" s="65"/>
      <c r="B174" s="2"/>
      <c r="C174" s="2"/>
      <c r="AT174" s="2"/>
      <c r="AU174" s="2"/>
    </row>
    <row r="175" spans="1:47" s="49" customFormat="1" ht="15.75" customHeight="1" x14ac:dyDescent="0.35">
      <c r="A175" s="65"/>
      <c r="B175" s="2"/>
      <c r="C175" s="2"/>
      <c r="AT175" s="2"/>
      <c r="AU175" s="2"/>
    </row>
    <row r="176" spans="1:47" s="49" customFormat="1" ht="15.75" customHeight="1" x14ac:dyDescent="0.35">
      <c r="A176" s="65"/>
      <c r="B176" s="2"/>
      <c r="C176" s="2"/>
      <c r="AT176" s="2"/>
      <c r="AU176" s="2"/>
    </row>
    <row r="177" spans="1:47" s="49" customFormat="1" ht="15.75" customHeight="1" x14ac:dyDescent="0.35">
      <c r="A177" s="65"/>
      <c r="B177" s="2"/>
      <c r="C177" s="2"/>
      <c r="AT177" s="2"/>
      <c r="AU177" s="2"/>
    </row>
    <row r="178" spans="1:47" s="49" customFormat="1" ht="15.75" customHeight="1" x14ac:dyDescent="0.35">
      <c r="A178" s="65"/>
      <c r="B178" s="2"/>
      <c r="C178" s="2"/>
      <c r="AT178" s="2"/>
      <c r="AU178" s="2"/>
    </row>
    <row r="179" spans="1:47" s="49" customFormat="1" ht="15.75" customHeight="1" x14ac:dyDescent="0.35">
      <c r="A179" s="65"/>
      <c r="B179" s="2"/>
      <c r="C179" s="2"/>
      <c r="AT179" s="2"/>
      <c r="AU179" s="2"/>
    </row>
    <row r="180" spans="1:47" s="49" customFormat="1" ht="15.75" customHeight="1" x14ac:dyDescent="0.35">
      <c r="A180" s="65"/>
      <c r="B180" s="2"/>
      <c r="C180" s="2"/>
      <c r="AT180" s="2"/>
      <c r="AU180" s="2"/>
    </row>
    <row r="181" spans="1:47" s="49" customFormat="1" ht="15.75" customHeight="1" x14ac:dyDescent="0.35">
      <c r="A181" s="65"/>
      <c r="B181" s="2"/>
      <c r="C181" s="2"/>
      <c r="AT181" s="2"/>
      <c r="AU181" s="2"/>
    </row>
    <row r="182" spans="1:47" s="49" customFormat="1" ht="15.75" customHeight="1" x14ac:dyDescent="0.35">
      <c r="A182" s="65"/>
      <c r="B182" s="2"/>
      <c r="C182" s="2"/>
      <c r="AT182" s="2"/>
      <c r="AU182" s="2"/>
    </row>
    <row r="183" spans="1:47" s="49" customFormat="1" ht="15.75" customHeight="1" x14ac:dyDescent="0.35">
      <c r="A183" s="65"/>
      <c r="B183" s="2"/>
      <c r="C183" s="2"/>
      <c r="AT183" s="2"/>
      <c r="AU183" s="2"/>
    </row>
    <row r="184" spans="1:47" s="49" customFormat="1" ht="15.75" customHeight="1" x14ac:dyDescent="0.35">
      <c r="A184" s="65"/>
      <c r="B184" s="2"/>
      <c r="C184" s="2"/>
      <c r="AT184" s="2"/>
      <c r="AU184" s="2"/>
    </row>
    <row r="185" spans="1:47" s="49" customFormat="1" ht="15.75" customHeight="1" x14ac:dyDescent="0.35">
      <c r="A185" s="65"/>
      <c r="B185" s="2"/>
      <c r="C185" s="2"/>
      <c r="AT185" s="2"/>
      <c r="AU185" s="2"/>
    </row>
    <row r="186" spans="1:47" s="49" customFormat="1" ht="15.75" customHeight="1" x14ac:dyDescent="0.35">
      <c r="A186" s="65"/>
      <c r="B186" s="2"/>
      <c r="C186" s="2"/>
      <c r="AT186" s="2"/>
      <c r="AU186" s="2"/>
    </row>
    <row r="187" spans="1:47" s="49" customFormat="1" x14ac:dyDescent="0.35">
      <c r="A187" s="65"/>
      <c r="B187" s="2"/>
      <c r="C187" s="2"/>
      <c r="AT187" s="2"/>
      <c r="AU187" s="2"/>
    </row>
    <row r="188" spans="1:47" s="49" customFormat="1" x14ac:dyDescent="0.35">
      <c r="A188" s="65"/>
      <c r="B188" s="2"/>
      <c r="C188" s="2"/>
      <c r="AT188" s="2"/>
      <c r="AU188" s="2"/>
    </row>
    <row r="189" spans="1:47" s="49" customFormat="1" x14ac:dyDescent="0.35">
      <c r="A189" s="65"/>
      <c r="B189" s="2"/>
      <c r="C189" s="2"/>
      <c r="AT189" s="2"/>
      <c r="AU189" s="2"/>
    </row>
    <row r="190" spans="1:47" s="49" customFormat="1" x14ac:dyDescent="0.35">
      <c r="A190" s="65"/>
      <c r="B190" s="2"/>
      <c r="C190" s="2"/>
      <c r="AT190" s="2"/>
      <c r="AU190" s="2"/>
    </row>
    <row r="191" spans="1:47" s="49" customFormat="1" x14ac:dyDescent="0.35">
      <c r="A191" s="65"/>
      <c r="B191" s="2"/>
      <c r="C191" s="2"/>
      <c r="AT191" s="2"/>
      <c r="AU191" s="2"/>
    </row>
    <row r="192" spans="1:47" s="49" customFormat="1" x14ac:dyDescent="0.35">
      <c r="A192" s="65"/>
      <c r="B192" s="2"/>
      <c r="C192" s="2"/>
      <c r="AT192" s="2"/>
      <c r="AU192" s="2"/>
    </row>
    <row r="193" spans="1:47" s="49" customFormat="1" x14ac:dyDescent="0.35">
      <c r="A193" s="65"/>
      <c r="B193" s="2"/>
      <c r="C193" s="2"/>
      <c r="AT193" s="2"/>
      <c r="AU193" s="2"/>
    </row>
    <row r="194" spans="1:47" s="49" customFormat="1" x14ac:dyDescent="0.35">
      <c r="A194" s="65"/>
      <c r="B194" s="2"/>
      <c r="C194" s="2"/>
      <c r="AT194" s="2"/>
      <c r="AU194" s="2"/>
    </row>
    <row r="195" spans="1:47" s="49" customFormat="1" x14ac:dyDescent="0.35">
      <c r="A195" s="65"/>
      <c r="B195" s="2"/>
      <c r="C195" s="2"/>
      <c r="AT195" s="2"/>
      <c r="AU195" s="2"/>
    </row>
    <row r="196" spans="1:47" s="49" customFormat="1" x14ac:dyDescent="0.35">
      <c r="A196" s="65"/>
      <c r="B196" s="2"/>
      <c r="C196" s="2"/>
      <c r="AT196" s="2"/>
      <c r="AU196" s="2"/>
    </row>
    <row r="197" spans="1:47" s="49" customFormat="1" x14ac:dyDescent="0.35">
      <c r="A197" s="65"/>
      <c r="B197" s="2"/>
      <c r="C197" s="2"/>
      <c r="AT197" s="2"/>
      <c r="AU197" s="2"/>
    </row>
    <row r="198" spans="1:47" s="49" customFormat="1" x14ac:dyDescent="0.35">
      <c r="A198" s="65"/>
      <c r="B198" s="2"/>
      <c r="C198" s="2"/>
      <c r="AT198" s="2"/>
      <c r="AU198" s="2"/>
    </row>
    <row r="199" spans="1:47" s="49" customFormat="1" x14ac:dyDescent="0.35">
      <c r="A199" s="65"/>
      <c r="B199" s="2"/>
      <c r="C199" s="2"/>
      <c r="AT199" s="2"/>
      <c r="AU199" s="2"/>
    </row>
    <row r="200" spans="1:47" s="49" customFormat="1" x14ac:dyDescent="0.35">
      <c r="A200" s="65"/>
      <c r="B200" s="2"/>
      <c r="C200" s="2"/>
      <c r="AT200" s="2"/>
      <c r="AU200" s="2"/>
    </row>
    <row r="201" spans="1:47" s="49" customFormat="1" x14ac:dyDescent="0.35">
      <c r="A201" s="65"/>
      <c r="B201" s="2"/>
      <c r="C201" s="2"/>
      <c r="AT201" s="2"/>
      <c r="AU201" s="2"/>
    </row>
    <row r="202" spans="1:47" s="49" customFormat="1" x14ac:dyDescent="0.35">
      <c r="A202" s="65"/>
      <c r="B202" s="2"/>
      <c r="C202" s="2"/>
      <c r="AT202" s="2"/>
      <c r="AU202" s="2"/>
    </row>
    <row r="203" spans="1:47" s="49" customFormat="1" x14ac:dyDescent="0.35">
      <c r="A203" s="65"/>
      <c r="B203" s="2"/>
      <c r="C203" s="2"/>
      <c r="AT203" s="2"/>
      <c r="AU203" s="2"/>
    </row>
    <row r="204" spans="1:47" s="49" customFormat="1" x14ac:dyDescent="0.35">
      <c r="A204" s="65"/>
      <c r="B204" s="2"/>
      <c r="C204" s="2"/>
      <c r="AT204" s="2"/>
      <c r="AU204" s="2"/>
    </row>
    <row r="205" spans="1:47" s="49" customFormat="1" x14ac:dyDescent="0.35">
      <c r="A205" s="65"/>
      <c r="B205" s="2"/>
      <c r="C205" s="2"/>
      <c r="AT205" s="2"/>
      <c r="AU205" s="2"/>
    </row>
    <row r="206" spans="1:47" s="49" customFormat="1" x14ac:dyDescent="0.35">
      <c r="A206" s="65"/>
      <c r="B206" s="2"/>
      <c r="C206" s="2"/>
      <c r="AT206" s="2"/>
      <c r="AU206" s="2"/>
    </row>
    <row r="207" spans="1:47" s="49" customFormat="1" x14ac:dyDescent="0.35">
      <c r="A207" s="65"/>
      <c r="B207" s="2"/>
      <c r="C207" s="2"/>
      <c r="AT207" s="2"/>
      <c r="AU207" s="2"/>
    </row>
    <row r="208" spans="1:47" s="49" customFormat="1" x14ac:dyDescent="0.35">
      <c r="A208" s="65"/>
      <c r="B208" s="2"/>
      <c r="C208" s="2"/>
      <c r="AT208" s="2"/>
      <c r="AU208" s="2"/>
    </row>
    <row r="209" spans="1:47" s="49" customFormat="1" x14ac:dyDescent="0.35">
      <c r="A209" s="65"/>
      <c r="B209" s="2"/>
      <c r="C209" s="2"/>
      <c r="AT209" s="2"/>
      <c r="AU209" s="2"/>
    </row>
  </sheetData>
  <sheetProtection selectLockedCells="1" selectUnlockedCells="1"/>
  <autoFilter ref="AT51:AT75" xr:uid="{00000000-0009-0000-0000-000001000000}"/>
  <mergeCells count="53">
    <mergeCell ref="A76:AM76"/>
    <mergeCell ref="A78:AM78"/>
    <mergeCell ref="A79:AM79"/>
    <mergeCell ref="P9:AM9"/>
    <mergeCell ref="P42:AM42"/>
    <mergeCell ref="P46:AM46"/>
    <mergeCell ref="A50:AS50"/>
    <mergeCell ref="P51:AM51"/>
    <mergeCell ref="P7:Q7"/>
    <mergeCell ref="AJ7:AK7"/>
    <mergeCell ref="AL7:AL8"/>
    <mergeCell ref="AM7:AM8"/>
    <mergeCell ref="AN7:AO7"/>
    <mergeCell ref="AA7:AA8"/>
    <mergeCell ref="AB7:AC7"/>
    <mergeCell ref="AD7:AE7"/>
    <mergeCell ref="I7:I8"/>
    <mergeCell ref="J7:K7"/>
    <mergeCell ref="L7:M7"/>
    <mergeCell ref="N7:N8"/>
    <mergeCell ref="O7:O8"/>
    <mergeCell ref="AT5:AT8"/>
    <mergeCell ref="AU5:AU8"/>
    <mergeCell ref="D6:I6"/>
    <mergeCell ref="J6:O6"/>
    <mergeCell ref="P6:U6"/>
    <mergeCell ref="V6:AA6"/>
    <mergeCell ref="AB6:AG6"/>
    <mergeCell ref="AH6:AM6"/>
    <mergeCell ref="D7:E7"/>
    <mergeCell ref="F7:G7"/>
    <mergeCell ref="AS7:AS8"/>
    <mergeCell ref="AF7:AF8"/>
    <mergeCell ref="AG7:AG8"/>
    <mergeCell ref="AH7:AI7"/>
    <mergeCell ref="R7:S7"/>
    <mergeCell ref="T7:T8"/>
    <mergeCell ref="A1:AS1"/>
    <mergeCell ref="A2:AS2"/>
    <mergeCell ref="A3:AS3"/>
    <mergeCell ref="A4:AS4"/>
    <mergeCell ref="A5:A8"/>
    <mergeCell ref="B5:B8"/>
    <mergeCell ref="C5:C8"/>
    <mergeCell ref="P5:AM5"/>
    <mergeCell ref="AN5:AS6"/>
    <mergeCell ref="H7:H8"/>
    <mergeCell ref="U7:U8"/>
    <mergeCell ref="V7:W7"/>
    <mergeCell ref="X7:Y7"/>
    <mergeCell ref="AP7:AQ7"/>
    <mergeCell ref="AR7:AR8"/>
    <mergeCell ref="Z7:Z8"/>
  </mergeCells>
  <pageMargins left="0.19685039370078741" right="0.19685039370078741" top="0.19685039370078741" bottom="0.19685039370078741" header="0.11811023622047245" footer="0.11811023622047245"/>
  <pageSetup paperSize="8" scale="64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... - nappali</vt:lpstr>
      <vt:lpstr>... - levelező</vt:lpstr>
      <vt:lpstr>'... - levelező'!Nyomtatási_terület</vt:lpstr>
      <vt:lpstr>'... - nappali'!Nyomtatási_terület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Editke</dc:creator>
  <cp:lastModifiedBy>Szente-Varga Mónika</cp:lastModifiedBy>
  <cp:revision/>
  <cp:lastPrinted>2025-08-26T09:23:32Z</cp:lastPrinted>
  <dcterms:created xsi:type="dcterms:W3CDTF">2013-03-06T07:49:00Z</dcterms:created>
  <dcterms:modified xsi:type="dcterms:W3CDTF">2026-02-02T12:50:56Z</dcterms:modified>
</cp:coreProperties>
</file>